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tabRatio="890" activeTab="2"/>
  </bookViews>
  <sheets>
    <sheet name="OCC major" sheetId="1" r:id="rId1"/>
    <sheet name="OCC detail" sheetId="2" r:id="rId2"/>
    <sheet name="IND major" sheetId="3" r:id="rId3"/>
    <sheet name="COW major" sheetId="4" r:id="rId4"/>
  </sheets>
  <definedNames>
    <definedName name="_xlnm.Print_Area" localSheetId="3">'COW major'!$A$2:$R$48</definedName>
    <definedName name="_xlnm.Print_Area" localSheetId="2">'IND major'!$A$1:$U$60</definedName>
    <definedName name="_xlnm.Print_Area" localSheetId="1">'OCC detail'!$A$2:$W$109</definedName>
    <definedName name="_xlnm.Print_Area" localSheetId="0">'OCC major'!$A$2:$U$40</definedName>
  </definedNames>
  <calcPr fullCalcOnLoad="1"/>
</workbook>
</file>

<file path=xl/sharedStrings.xml><?xml version="1.0" encoding="utf-8"?>
<sst xmlns="http://schemas.openxmlformats.org/spreadsheetml/2006/main" count="863" uniqueCount="223">
  <si>
    <t>ACS 2003 Annual Estimates</t>
  </si>
  <si>
    <t>ACS codes</t>
  </si>
  <si>
    <t>CPS codes</t>
  </si>
  <si>
    <t>ACS Employed</t>
  </si>
  <si>
    <t>ACS Standard Errors</t>
  </si>
  <si>
    <t>ACS 2003 Lower Bound</t>
  </si>
  <si>
    <t>ACS Upper Bound</t>
  </si>
  <si>
    <t>ACS Employed (in thousands)</t>
  </si>
  <si>
    <t>ACS Standard Errors (in thousands)</t>
  </si>
  <si>
    <t>ACS Lower Bound (in thousands)</t>
  </si>
  <si>
    <t>ACS Upper Bound (in thousands)</t>
  </si>
  <si>
    <t>SE of ACS %</t>
  </si>
  <si>
    <t>CPS Employed (in thousands)</t>
  </si>
  <si>
    <t>SE of CPS %</t>
  </si>
  <si>
    <t>Management, professional, and related</t>
  </si>
  <si>
    <t>0010-3590</t>
  </si>
  <si>
    <t>0010-3540</t>
  </si>
  <si>
    <t>SD</t>
  </si>
  <si>
    <t>Service</t>
  </si>
  <si>
    <t>3600-4690</t>
  </si>
  <si>
    <t>3600-4650</t>
  </si>
  <si>
    <t>NS</t>
  </si>
  <si>
    <t>4700-5990</t>
  </si>
  <si>
    <t>4700-5930</t>
  </si>
  <si>
    <t>6000-6190</t>
  </si>
  <si>
    <t>6000-6130</t>
  </si>
  <si>
    <t>6200-7690</t>
  </si>
  <si>
    <t>6200-7620</t>
  </si>
  <si>
    <t>7700-9790</t>
  </si>
  <si>
    <t>7700-9750</t>
  </si>
  <si>
    <t>0010-0560</t>
  </si>
  <si>
    <t>0170-0490</t>
  </si>
  <si>
    <t>0770-1060</t>
  </si>
  <si>
    <t>0770</t>
  </si>
  <si>
    <t>1070-4060</t>
  </si>
  <si>
    <t>1070-3990</t>
  </si>
  <si>
    <t>4070-4660</t>
  </si>
  <si>
    <t>4070-4590</t>
  </si>
  <si>
    <t>4670-6060</t>
  </si>
  <si>
    <t>4670-5790</t>
  </si>
  <si>
    <t>6070-6460, 0570-0760</t>
  </si>
  <si>
    <t>0570-0690, 6070-6390</t>
  </si>
  <si>
    <t>6470-6860</t>
  </si>
  <si>
    <t>6470-6780</t>
  </si>
  <si>
    <t>6870-7260</t>
  </si>
  <si>
    <t>6870-7190</t>
  </si>
  <si>
    <t>7270-7850</t>
  </si>
  <si>
    <t>7270-7890</t>
  </si>
  <si>
    <t>7860-8550</t>
  </si>
  <si>
    <t>7860-8470</t>
  </si>
  <si>
    <t>8560-8760</t>
  </si>
  <si>
    <t>8560-8690</t>
  </si>
  <si>
    <t>8770-9360</t>
  </si>
  <si>
    <t>8770-9290</t>
  </si>
  <si>
    <t>9370-9660</t>
  </si>
  <si>
    <t>9370-9590</t>
  </si>
  <si>
    <t>ACS Lower Bound</t>
  </si>
  <si>
    <t>ACS Proportion</t>
  </si>
  <si>
    <t>0010-0990</t>
  </si>
  <si>
    <t>0010-0950</t>
  </si>
  <si>
    <t>0100-0490</t>
  </si>
  <si>
    <t>0100-0430</t>
  </si>
  <si>
    <t>Business &amp; financial operations</t>
  </si>
  <si>
    <t>0500-0990</t>
  </si>
  <si>
    <t>0500-0950</t>
  </si>
  <si>
    <t>1000-3590</t>
  </si>
  <si>
    <t>1000-3540</t>
  </si>
  <si>
    <t>Computer &amp; math</t>
  </si>
  <si>
    <t>1000-1290</t>
  </si>
  <si>
    <t>1000-1240</t>
  </si>
  <si>
    <t>Architecture and engineering</t>
  </si>
  <si>
    <t>1300-1590</t>
  </si>
  <si>
    <t>1300-1560</t>
  </si>
  <si>
    <t>Life, physical, &amp; social science</t>
  </si>
  <si>
    <t>1600-1990</t>
  </si>
  <si>
    <t>1600-1960</t>
  </si>
  <si>
    <t>Community &amp; social services</t>
  </si>
  <si>
    <t>200-2090</t>
  </si>
  <si>
    <t>2000-2060</t>
  </si>
  <si>
    <t>Legal</t>
  </si>
  <si>
    <t>2100-2190</t>
  </si>
  <si>
    <t>2100-2150</t>
  </si>
  <si>
    <t>Education, training, &amp; library</t>
  </si>
  <si>
    <t>2200-2590</t>
  </si>
  <si>
    <t>2200-2550</t>
  </si>
  <si>
    <t>Arts, design, entertainment, sports, &amp; media</t>
  </si>
  <si>
    <t>2600-2990</t>
  </si>
  <si>
    <t>2600-2960</t>
  </si>
  <si>
    <t>Healthcare practitioners &amp; technical</t>
  </si>
  <si>
    <t>3000-3590</t>
  </si>
  <si>
    <t>3000-3540</t>
  </si>
  <si>
    <t>Healthcare support</t>
  </si>
  <si>
    <t>3600-3690</t>
  </si>
  <si>
    <t>3600-3650</t>
  </si>
  <si>
    <t>Protective services</t>
  </si>
  <si>
    <t>3700-3990</t>
  </si>
  <si>
    <t>3700-3950</t>
  </si>
  <si>
    <t>Food preparation &amp; serving related</t>
  </si>
  <si>
    <t>4000-4190</t>
  </si>
  <si>
    <t>4000-4160</t>
  </si>
  <si>
    <t xml:space="preserve">Building &amp; grounds cleaning &amp; maintenance </t>
  </si>
  <si>
    <t>4200-4290</t>
  </si>
  <si>
    <t>4200-4250</t>
  </si>
  <si>
    <t>Personal care and service</t>
  </si>
  <si>
    <t>4300-4690</t>
  </si>
  <si>
    <t>4300-4650</t>
  </si>
  <si>
    <t>Sales &amp; Office</t>
  </si>
  <si>
    <t xml:space="preserve">Sales &amp; related </t>
  </si>
  <si>
    <t>4700-4990</t>
  </si>
  <si>
    <t>4700-4960</t>
  </si>
  <si>
    <t>Office &amp; administrative support</t>
  </si>
  <si>
    <t>500-5990</t>
  </si>
  <si>
    <t>5000-5930</t>
  </si>
  <si>
    <t>Farming, fishing, &amp; forestry</t>
  </si>
  <si>
    <t>Construction &amp; extraction</t>
  </si>
  <si>
    <t>6200-6990</t>
  </si>
  <si>
    <t>6200-6940</t>
  </si>
  <si>
    <t>Installation, maintenance, &amp; repair</t>
  </si>
  <si>
    <t>7000-7690</t>
  </si>
  <si>
    <t>7000-7620</t>
  </si>
  <si>
    <t>Production</t>
  </si>
  <si>
    <t>770-8990</t>
  </si>
  <si>
    <t>7700-8960</t>
  </si>
  <si>
    <t>Transportation &amp; material moving</t>
  </si>
  <si>
    <t>9000-9790</t>
  </si>
  <si>
    <t>9000-9750</t>
  </si>
  <si>
    <t>Management (Including Farmers &amp; Farm Managers)</t>
  </si>
  <si>
    <t>Farming, Fishing, &amp; forestry</t>
  </si>
  <si>
    <t>Construction, extraction, &amp; maintenance</t>
  </si>
  <si>
    <t>Production, transportation, &amp; material moving</t>
  </si>
  <si>
    <t>Production, transportation,, &amp; material moving</t>
  </si>
  <si>
    <t>CPS 2003 Employed (in thousands)</t>
  </si>
  <si>
    <t>*</t>
  </si>
  <si>
    <t xml:space="preserve">    Management, business, &amp; financial operations</t>
  </si>
  <si>
    <t xml:space="preserve">    Professional &amp; related</t>
  </si>
  <si>
    <t>Characteristic</t>
  </si>
  <si>
    <t>Employed civilian population 16 years and over (thousands)</t>
  </si>
  <si>
    <t xml:space="preserve">2003 ACS </t>
  </si>
  <si>
    <t>2003 CPS</t>
  </si>
  <si>
    <t>Esimate</t>
  </si>
  <si>
    <t>Estimate</t>
  </si>
  <si>
    <r>
      <t>Margin of error</t>
    </r>
    <r>
      <rPr>
        <vertAlign val="superscript"/>
        <sz val="9"/>
        <rFont val="Arial"/>
        <family val="2"/>
      </rPr>
      <t>1</t>
    </r>
  </si>
  <si>
    <r>
      <t>Difference</t>
    </r>
    <r>
      <rPr>
        <vertAlign val="superscript"/>
        <sz val="9"/>
        <rFont val="Arial"/>
        <family val="2"/>
      </rPr>
      <t>2</t>
    </r>
  </si>
  <si>
    <t>Table 1. Comparison of Major Occupation Group Percentages by Sex: 2003</t>
  </si>
  <si>
    <t>Total employed civilian population 16 years and over (in thousands)</t>
  </si>
  <si>
    <t>PERCENT</t>
  </si>
  <si>
    <t>(X)</t>
  </si>
  <si>
    <t>Male:</t>
  </si>
  <si>
    <t>Female:</t>
  </si>
  <si>
    <t xml:space="preserve">(X) Not applicable. </t>
  </si>
  <si>
    <t>2003 ACS</t>
  </si>
  <si>
    <t>Table 3: Comparison of Major Industry Groups by Sex: 2003</t>
  </si>
  <si>
    <t>Table 2. Comparison of Detailed Occupation Groups: 2003</t>
  </si>
  <si>
    <t>Total:</t>
  </si>
  <si>
    <t xml:space="preserve">   Private wage and salary workers</t>
  </si>
  <si>
    <t xml:space="preserve">   Government workers</t>
  </si>
  <si>
    <t xml:space="preserve">       Private not-for-profit</t>
  </si>
  <si>
    <t xml:space="preserve">       Private for-profit</t>
  </si>
  <si>
    <t xml:space="preserve">       Local government work</t>
  </si>
  <si>
    <t xml:space="preserve">       State government work</t>
  </si>
  <si>
    <t xml:space="preserve">       Federal government work</t>
  </si>
  <si>
    <t xml:space="preserve">   Self-employed workers in own not incorporated business</t>
  </si>
  <si>
    <t xml:space="preserve">   Unpaid family workers</t>
  </si>
  <si>
    <t xml:space="preserve">       Local government workers</t>
  </si>
  <si>
    <t xml:space="preserve">       State government workers</t>
  </si>
  <si>
    <t xml:space="preserve">       Federal government workers</t>
  </si>
  <si>
    <t>2. The difference is the percentage-point difference and is calculated as ACS-CPS.  All calculations and tests of significance are done on unrounded estimates and standard errors.</t>
  </si>
  <si>
    <t>* Indicates statistically significant difference at the 90% confidence level.</t>
  </si>
  <si>
    <t>1. This number added to or subtracted from the estimate yields the 90 percent confidence interval around the estimate.</t>
  </si>
  <si>
    <t>Management, professional, and related occupations</t>
  </si>
  <si>
    <t xml:space="preserve">    Management, business, and financial occupations</t>
  </si>
  <si>
    <t>Business and financial operations occupations</t>
  </si>
  <si>
    <t xml:space="preserve">    Professional and related occupations</t>
  </si>
  <si>
    <t>Computers and mathematical occupations</t>
  </si>
  <si>
    <t>Architecture and engineering occupations</t>
  </si>
  <si>
    <t>Life, physical, and social science occupations</t>
  </si>
  <si>
    <t>Community and social services occupations</t>
  </si>
  <si>
    <t>Legal occupations</t>
  </si>
  <si>
    <t>Education, training, and library occupations</t>
  </si>
  <si>
    <t>Arts, design, entertainment, sports, and media occupations</t>
  </si>
  <si>
    <t>Healthcare practitioner and technical occupations</t>
  </si>
  <si>
    <t>Service occupations</t>
  </si>
  <si>
    <t>Healthcare support occupations</t>
  </si>
  <si>
    <t>Protective service occupations</t>
  </si>
  <si>
    <t>Food preparation and serving related occupations</t>
  </si>
  <si>
    <t>Building and grounds cleaning and maintenance occupations</t>
  </si>
  <si>
    <t>Personal care and service occupations</t>
  </si>
  <si>
    <t>Sales and office occupations</t>
  </si>
  <si>
    <t>Sales and related occupations</t>
  </si>
  <si>
    <t>Office and administrative support occupations</t>
  </si>
  <si>
    <t>Farming, fishing, and forestry occupations</t>
  </si>
  <si>
    <t>Construction, extraction, maintenance, and repair occupations</t>
  </si>
  <si>
    <t>Construction and extraction occupations</t>
  </si>
  <si>
    <t>Installation, maintenance, and repair occupations</t>
  </si>
  <si>
    <t>Production, transportation, and material moving occupations</t>
  </si>
  <si>
    <t>Production occupations</t>
  </si>
  <si>
    <t>Transportation and material moving occupations</t>
  </si>
  <si>
    <t xml:space="preserve">  Management, professional, and related occupations</t>
  </si>
  <si>
    <t xml:space="preserve">  Service occupations</t>
  </si>
  <si>
    <t xml:space="preserve">  Sales and office occupations</t>
  </si>
  <si>
    <t xml:space="preserve">  Farming, fishing, and forestry occupations</t>
  </si>
  <si>
    <t xml:space="preserve">  Construction, extraction, maintenance, and repair occupations</t>
  </si>
  <si>
    <t xml:space="preserve">  Production, transportation, and material moving occupations</t>
  </si>
  <si>
    <t>- Represents zero or rounds to zero.</t>
  </si>
  <si>
    <t>-</t>
  </si>
  <si>
    <t>Source: 2003 ACS tables P066, P067, P068; CPS Employment and Earnings Report, 2003.</t>
  </si>
  <si>
    <t>Agriculture, forestry, fishing, and hunting, and mining</t>
  </si>
  <si>
    <t>Construction</t>
  </si>
  <si>
    <t>Wholesale trade</t>
  </si>
  <si>
    <t>Manufacturing</t>
  </si>
  <si>
    <t>Retail trade</t>
  </si>
  <si>
    <t>Transportation and warehousing, and utilities</t>
  </si>
  <si>
    <t>Information</t>
  </si>
  <si>
    <t>Finance and insurance, and real estate, and rental and leasing</t>
  </si>
  <si>
    <t>Professional, scientific, and management, and administrative, and waste management services</t>
  </si>
  <si>
    <t>Educational services, and health care and social assistance</t>
  </si>
  <si>
    <t>Arts, entertainment, and recreation, and accommodation and food services</t>
  </si>
  <si>
    <t>Other services, except public administration</t>
  </si>
  <si>
    <t>Public administration</t>
  </si>
  <si>
    <t>Management occupations (including farmers and farm managers)</t>
  </si>
  <si>
    <t>Table 4. Comparison of Major and Detailed Class of Worker Groups by Sex: 2003</t>
  </si>
  <si>
    <t xml:space="preserve">   Male employed civilian population 16 years and over (in thousands)</t>
  </si>
  <si>
    <t xml:space="preserve">   Female employed civilian population 16 years and over (in thousands)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</si>
</sst>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%"/>
    <numFmt numFmtId="167" formatCode="0.0000"/>
    <numFmt numFmtId="168" formatCode="#,##0.000"/>
    <numFmt numFmtId="169" formatCode="#,##0.0"/>
    <numFmt numFmtId="170" formatCode="0.00000"/>
    <numFmt numFmtId="171" formatCode="0.000000"/>
    <numFmt numFmtId="172" formatCode="0.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" fontId="4" fillId="0" borderId="0" xfId="21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4" fillId="0" borderId="0" xfId="21" applyNumberFormat="1" applyFont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4" fontId="4" fillId="0" borderId="2" xfId="21" applyNumberFormat="1" applyFont="1" applyBorder="1" applyAlignment="1">
      <alignment horizontal="center" wrapText="1"/>
    </xf>
    <xf numFmtId="164" fontId="4" fillId="0" borderId="2" xfId="21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right" wrapText="1"/>
    </xf>
    <xf numFmtId="4" fontId="4" fillId="0" borderId="5" xfId="21" applyNumberFormat="1" applyFont="1" applyBorder="1" applyAlignment="1">
      <alignment horizontal="right" wrapText="1"/>
    </xf>
    <xf numFmtId="0" fontId="4" fillId="0" borderId="2" xfId="0" applyFont="1" applyBorder="1" applyAlignment="1">
      <alignment/>
    </xf>
    <xf numFmtId="164" fontId="4" fillId="0" borderId="2" xfId="21" applyNumberFormat="1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0" fontId="4" fillId="0" borderId="5" xfId="0" applyNumberFormat="1" applyFont="1" applyBorder="1" applyAlignment="1">
      <alignment horizontal="right" wrapText="1"/>
    </xf>
    <xf numFmtId="0" fontId="4" fillId="0" borderId="6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4" fontId="6" fillId="0" borderId="0" xfId="21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 wrapText="1"/>
    </xf>
    <xf numFmtId="164" fontId="6" fillId="0" borderId="7" xfId="21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8" xfId="0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21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64" fontId="4" fillId="0" borderId="7" xfId="21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164" fontId="4" fillId="0" borderId="6" xfId="21" applyNumberFormat="1" applyFont="1" applyBorder="1" applyAlignment="1">
      <alignment horizontal="right"/>
    </xf>
    <xf numFmtId="164" fontId="3" fillId="0" borderId="8" xfId="21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 wrapText="1"/>
    </xf>
    <xf numFmtId="4" fontId="4" fillId="0" borderId="0" xfId="0" applyNumberFormat="1" applyFont="1" applyBorder="1" applyAlignment="1">
      <alignment/>
    </xf>
    <xf numFmtId="3" fontId="4" fillId="0" borderId="7" xfId="21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" fontId="4" fillId="0" borderId="0" xfId="21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164" fontId="4" fillId="0" borderId="11" xfId="21" applyNumberFormat="1" applyFont="1" applyBorder="1" applyAlignment="1">
      <alignment horizontal="right"/>
    </xf>
    <xf numFmtId="164" fontId="4" fillId="0" borderId="11" xfId="0" applyNumberFormat="1" applyFont="1" applyBorder="1" applyAlignment="1">
      <alignment/>
    </xf>
    <xf numFmtId="3" fontId="4" fillId="0" borderId="11" xfId="21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9" xfId="21" applyNumberFormat="1" applyFont="1" applyBorder="1" applyAlignment="1">
      <alignment horizontal="right"/>
    </xf>
    <xf numFmtId="164" fontId="3" fillId="0" borderId="10" xfId="21" applyNumberFormat="1" applyFont="1" applyBorder="1" applyAlignment="1">
      <alignment horizontal="right"/>
    </xf>
    <xf numFmtId="164" fontId="4" fillId="0" borderId="0" xfId="21" applyNumberFormat="1" applyFont="1" applyAlignment="1">
      <alignment horizontal="right"/>
    </xf>
    <xf numFmtId="164" fontId="3" fillId="0" borderId="0" xfId="21" applyNumberFormat="1" applyFont="1" applyAlignment="1">
      <alignment horizontal="right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Continuous" vertical="center"/>
    </xf>
    <xf numFmtId="4" fontId="4" fillId="0" borderId="0" xfId="21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Continuous" wrapText="1"/>
    </xf>
    <xf numFmtId="4" fontId="4" fillId="0" borderId="12" xfId="21" applyNumberFormat="1" applyFont="1" applyBorder="1" applyAlignment="1">
      <alignment horizontal="centerContinuous" wrapText="1"/>
    </xf>
    <xf numFmtId="3" fontId="4" fillId="0" borderId="12" xfId="0" applyNumberFormat="1" applyFont="1" applyBorder="1" applyAlignment="1">
      <alignment horizontal="centerContinuous" wrapText="1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0" fontId="4" fillId="0" borderId="5" xfId="0" applyFont="1" applyBorder="1" applyAlignment="1">
      <alignment/>
    </xf>
    <xf numFmtId="164" fontId="4" fillId="0" borderId="4" xfId="0" applyNumberFormat="1" applyFont="1" applyFill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4" fillId="0" borderId="6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4" fontId="4" fillId="0" borderId="7" xfId="21" applyNumberFormat="1" applyFont="1" applyBorder="1" applyAlignment="1">
      <alignment horizontal="right" wrapText="1"/>
    </xf>
    <xf numFmtId="169" fontId="4" fillId="0" borderId="7" xfId="0" applyNumberFormat="1" applyFont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69" fontId="4" fillId="0" borderId="11" xfId="0" applyNumberFormat="1" applyFont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167" fontId="4" fillId="0" borderId="0" xfId="21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9" fontId="4" fillId="0" borderId="7" xfId="21" applyNumberFormat="1" applyFont="1" applyBorder="1" applyAlignment="1">
      <alignment horizontal="right"/>
    </xf>
    <xf numFmtId="2" fontId="4" fillId="0" borderId="0" xfId="21" applyNumberFormat="1" applyFont="1" applyAlignment="1">
      <alignment horizontal="right"/>
    </xf>
    <xf numFmtId="0" fontId="0" fillId="0" borderId="0" xfId="0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/>
    </xf>
    <xf numFmtId="164" fontId="4" fillId="0" borderId="13" xfId="21" applyNumberFormat="1" applyFont="1" applyBorder="1" applyAlignment="1">
      <alignment horizontal="right" wrapText="1"/>
    </xf>
    <xf numFmtId="165" fontId="4" fillId="0" borderId="13" xfId="21" applyNumberFormat="1" applyFont="1" applyBorder="1" applyAlignment="1">
      <alignment horizontal="right" wrapText="1"/>
    </xf>
    <xf numFmtId="164" fontId="4" fillId="0" borderId="13" xfId="21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right" wrapText="1"/>
    </xf>
    <xf numFmtId="169" fontId="4" fillId="0" borderId="13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/>
    </xf>
    <xf numFmtId="4" fontId="4" fillId="0" borderId="2" xfId="21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/>
    </xf>
    <xf numFmtId="4" fontId="4" fillId="0" borderId="5" xfId="21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164" fontId="4" fillId="0" borderId="2" xfId="21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164" fontId="4" fillId="0" borderId="8" xfId="21" applyNumberFormat="1" applyFont="1" applyBorder="1" applyAlignment="1">
      <alignment horizontal="right"/>
    </xf>
    <xf numFmtId="164" fontId="4" fillId="0" borderId="10" xfId="21" applyNumberFormat="1" applyFont="1" applyBorder="1" applyAlignment="1">
      <alignment horizontal="right"/>
    </xf>
    <xf numFmtId="0" fontId="4" fillId="0" borderId="13" xfId="0" applyFont="1" applyBorder="1" applyAlignment="1">
      <alignment horizontal="right" wrapText="1"/>
    </xf>
    <xf numFmtId="0" fontId="4" fillId="0" borderId="11" xfId="0" applyFont="1" applyBorder="1" applyAlignment="1">
      <alignment/>
    </xf>
    <xf numFmtId="0" fontId="6" fillId="0" borderId="7" xfId="0" applyFont="1" applyBorder="1" applyAlignment="1">
      <alignment/>
    </xf>
    <xf numFmtId="16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4" fontId="4" fillId="0" borderId="1" xfId="21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167" fontId="4" fillId="0" borderId="5" xfId="0" applyNumberFormat="1" applyFont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3" fontId="6" fillId="0" borderId="5" xfId="0" applyNumberFormat="1" applyFont="1" applyBorder="1" applyAlignment="1">
      <alignment/>
    </xf>
    <xf numFmtId="4" fontId="6" fillId="0" borderId="5" xfId="21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2" fontId="4" fillId="0" borderId="0" xfId="21" applyNumberFormat="1" applyFont="1" applyBorder="1" applyAlignment="1">
      <alignment horizontal="right"/>
    </xf>
    <xf numFmtId="1" fontId="4" fillId="0" borderId="2" xfId="21" applyNumberFormat="1" applyFont="1" applyBorder="1" applyAlignment="1">
      <alignment horizontal="right" wrapText="1"/>
    </xf>
    <xf numFmtId="1" fontId="4" fillId="0" borderId="2" xfId="0" applyNumberFormat="1" applyFont="1" applyBorder="1" applyAlignment="1">
      <alignment horizontal="right" wrapText="1"/>
    </xf>
    <xf numFmtId="164" fontId="4" fillId="0" borderId="0" xfId="21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3" fontId="4" fillId="0" borderId="0" xfId="21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3" fillId="0" borderId="0" xfId="21" applyNumberFormat="1" applyFont="1" applyBorder="1" applyAlignment="1">
      <alignment horizontal="right"/>
    </xf>
    <xf numFmtId="0" fontId="4" fillId="0" borderId="0" xfId="0" applyFont="1" applyFill="1" applyAlignment="1" quotePrefix="1">
      <alignment wrapText="1"/>
    </xf>
    <xf numFmtId="164" fontId="4" fillId="0" borderId="6" xfId="0" applyNumberFormat="1" applyFont="1" applyBorder="1" applyAlignment="1" quotePrefix="1">
      <alignment horizontal="right"/>
    </xf>
    <xf numFmtId="0" fontId="4" fillId="0" borderId="0" xfId="0" applyFont="1" applyFill="1" applyAlignment="1" quotePrefix="1">
      <alignment/>
    </xf>
    <xf numFmtId="164" fontId="4" fillId="0" borderId="9" xfId="0" applyNumberFormat="1" applyFont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8" xfId="0" applyBorder="1" applyAlignment="1">
      <alignment/>
    </xf>
    <xf numFmtId="0" fontId="3" fillId="0" borderId="6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4" fontId="4" fillId="0" borderId="0" xfId="21" applyNumberFormat="1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10" fontId="4" fillId="0" borderId="0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4" fontId="4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quotePrefix="1">
      <alignment wrapText="1"/>
    </xf>
    <xf numFmtId="0" fontId="4" fillId="0" borderId="2" xfId="0" applyFont="1" applyBorder="1" applyAlignment="1">
      <alignment/>
    </xf>
    <xf numFmtId="0" fontId="0" fillId="0" borderId="11" xfId="0" applyBorder="1" applyAlignment="1">
      <alignment/>
    </xf>
    <xf numFmtId="164" fontId="4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9"/>
  <sheetViews>
    <sheetView zoomScale="75" zoomScaleNormal="75" workbookViewId="0" topLeftCell="A1">
      <selection activeCell="A7" sqref="A7:A8"/>
    </sheetView>
  </sheetViews>
  <sheetFormatPr defaultColWidth="9.140625" defaultRowHeight="12.75"/>
  <cols>
    <col min="1" max="1" width="69.140625" style="2" customWidth="1"/>
    <col min="2" max="2" width="10.421875" style="2" hidden="1" customWidth="1"/>
    <col min="3" max="3" width="10.140625" style="2" hidden="1" customWidth="1"/>
    <col min="4" max="4" width="11.28125" style="2" hidden="1" customWidth="1"/>
    <col min="5" max="5" width="11.57421875" style="2" hidden="1" customWidth="1"/>
    <col min="6" max="6" width="11.421875" style="2" hidden="1" customWidth="1"/>
    <col min="7" max="7" width="10.57421875" style="2" hidden="1" customWidth="1"/>
    <col min="8" max="8" width="11.7109375" style="2" hidden="1" customWidth="1"/>
    <col min="9" max="9" width="11.28125" style="2" hidden="1" customWidth="1"/>
    <col min="10" max="10" width="11.421875" style="2" hidden="1" customWidth="1"/>
    <col min="11" max="11" width="10.00390625" style="2" hidden="1" customWidth="1"/>
    <col min="12" max="12" width="9.140625" style="2" customWidth="1"/>
    <col min="13" max="13" width="9.140625" style="3" hidden="1" customWidth="1"/>
    <col min="14" max="14" width="9.140625" style="3" customWidth="1"/>
    <col min="15" max="15" width="11.00390625" style="2" hidden="1" customWidth="1"/>
    <col min="16" max="16" width="9.140625" style="2" customWidth="1"/>
    <col min="17" max="17" width="8.8515625" style="3" hidden="1" customWidth="1"/>
    <col min="18" max="18" width="8.8515625" style="3" customWidth="1"/>
    <col min="19" max="19" width="10.28125" style="3" bestFit="1" customWidth="1"/>
    <col min="20" max="20" width="1.7109375" style="4" customWidth="1"/>
    <col min="21" max="21" width="6.00390625" style="2" hidden="1" customWidth="1"/>
    <col min="22" max="16384" width="9.140625" style="2" customWidth="1"/>
  </cols>
  <sheetData>
    <row r="2" ht="12">
      <c r="A2" s="2" t="s">
        <v>143</v>
      </c>
    </row>
    <row r="4" spans="1:25" ht="12.75">
      <c r="A4" s="186" t="s">
        <v>135</v>
      </c>
      <c r="B4" s="7"/>
      <c r="C4" s="7"/>
      <c r="D4" s="8" t="s">
        <v>0</v>
      </c>
      <c r="E4" s="9"/>
      <c r="F4" s="10"/>
      <c r="G4" s="10"/>
      <c r="H4" s="194" t="s">
        <v>137</v>
      </c>
      <c r="I4" s="195"/>
      <c r="J4" s="195"/>
      <c r="K4" s="195"/>
      <c r="L4" s="195"/>
      <c r="M4" s="195"/>
      <c r="N4" s="196"/>
      <c r="O4" s="197" t="s">
        <v>138</v>
      </c>
      <c r="P4" s="195"/>
      <c r="Q4" s="195"/>
      <c r="R4" s="196"/>
      <c r="S4" s="190" t="s">
        <v>142</v>
      </c>
      <c r="T4" s="191"/>
      <c r="U4" s="77"/>
      <c r="Y4" s="11"/>
    </row>
    <row r="5" spans="1:25" ht="48">
      <c r="A5" s="187"/>
      <c r="B5" s="11" t="s">
        <v>1</v>
      </c>
      <c r="C5" s="11" t="s">
        <v>2</v>
      </c>
      <c r="D5" s="12" t="s">
        <v>3</v>
      </c>
      <c r="E5" s="13" t="s">
        <v>4</v>
      </c>
      <c r="F5" s="12" t="s">
        <v>5</v>
      </c>
      <c r="G5" s="12" t="s">
        <v>6</v>
      </c>
      <c r="H5" s="14" t="s">
        <v>7</v>
      </c>
      <c r="I5" s="15" t="s">
        <v>8</v>
      </c>
      <c r="J5" s="14" t="s">
        <v>9</v>
      </c>
      <c r="K5" s="14" t="s">
        <v>10</v>
      </c>
      <c r="L5" s="16" t="s">
        <v>139</v>
      </c>
      <c r="M5" s="16" t="s">
        <v>11</v>
      </c>
      <c r="N5" s="16" t="s">
        <v>141</v>
      </c>
      <c r="O5" s="14" t="s">
        <v>12</v>
      </c>
      <c r="P5" s="17" t="s">
        <v>140</v>
      </c>
      <c r="Q5" s="17" t="s">
        <v>13</v>
      </c>
      <c r="R5" s="16" t="s">
        <v>141</v>
      </c>
      <c r="S5" s="192"/>
      <c r="T5" s="193"/>
      <c r="U5" s="78"/>
      <c r="Y5" s="7"/>
    </row>
    <row r="6" spans="1:25" ht="12">
      <c r="A6" s="18" t="s">
        <v>144</v>
      </c>
      <c r="B6" s="20"/>
      <c r="C6" s="20"/>
      <c r="D6" s="21"/>
      <c r="E6" s="22"/>
      <c r="F6" s="21"/>
      <c r="G6" s="21"/>
      <c r="H6" s="23"/>
      <c r="I6" s="22"/>
      <c r="J6" s="21"/>
      <c r="K6" s="21"/>
      <c r="L6" s="159">
        <v>132422</v>
      </c>
      <c r="M6" s="24"/>
      <c r="N6" s="24"/>
      <c r="O6" s="25"/>
      <c r="P6" s="160">
        <v>137735</v>
      </c>
      <c r="Q6" s="26"/>
      <c r="R6" s="26"/>
      <c r="S6" s="27"/>
      <c r="T6" s="28"/>
      <c r="U6" s="29"/>
      <c r="Y6" s="7"/>
    </row>
    <row r="7" spans="1:25" ht="12">
      <c r="A7" s="30" t="s">
        <v>221</v>
      </c>
      <c r="B7" s="41"/>
      <c r="C7" s="41"/>
      <c r="D7" s="180"/>
      <c r="E7" s="181"/>
      <c r="F7" s="180"/>
      <c r="G7" s="180"/>
      <c r="H7" s="119"/>
      <c r="I7" s="181"/>
      <c r="J7" s="180"/>
      <c r="K7" s="180"/>
      <c r="L7" s="50">
        <v>70954</v>
      </c>
      <c r="M7" s="101"/>
      <c r="N7" s="101"/>
      <c r="O7" s="182"/>
      <c r="P7" s="49">
        <v>73331</v>
      </c>
      <c r="Q7" s="96"/>
      <c r="R7" s="96"/>
      <c r="S7" s="183"/>
      <c r="T7" s="184"/>
      <c r="U7" s="185"/>
      <c r="Y7" s="7"/>
    </row>
    <row r="8" spans="1:25" ht="12">
      <c r="A8" s="30" t="s">
        <v>222</v>
      </c>
      <c r="B8" s="41"/>
      <c r="C8" s="41"/>
      <c r="D8" s="180"/>
      <c r="E8" s="181"/>
      <c r="F8" s="180"/>
      <c r="G8" s="180"/>
      <c r="H8" s="119"/>
      <c r="I8" s="181"/>
      <c r="J8" s="180"/>
      <c r="K8" s="180"/>
      <c r="L8" s="49">
        <v>61468</v>
      </c>
      <c r="M8" s="101"/>
      <c r="N8" s="101"/>
      <c r="O8" s="182"/>
      <c r="P8" s="49">
        <v>64404</v>
      </c>
      <c r="Q8" s="96"/>
      <c r="R8" s="96"/>
      <c r="S8" s="183"/>
      <c r="T8" s="184"/>
      <c r="U8" s="185"/>
      <c r="Y8" s="7"/>
    </row>
    <row r="9" spans="1:25" ht="12">
      <c r="A9" s="143"/>
      <c r="B9" s="31"/>
      <c r="C9" s="31"/>
      <c r="D9" s="32">
        <v>132422387</v>
      </c>
      <c r="E9" s="33"/>
      <c r="F9" s="34"/>
      <c r="G9" s="34"/>
      <c r="H9" s="35">
        <v>132422</v>
      </c>
      <c r="I9" s="35">
        <v>132422</v>
      </c>
      <c r="J9" s="35">
        <v>132422</v>
      </c>
      <c r="K9" s="35">
        <v>132422</v>
      </c>
      <c r="L9" s="35"/>
      <c r="M9" s="36"/>
      <c r="N9" s="36"/>
      <c r="O9" s="37">
        <v>137735</v>
      </c>
      <c r="P9" s="37"/>
      <c r="Q9" s="38"/>
      <c r="R9" s="38"/>
      <c r="S9" s="39"/>
      <c r="T9" s="40"/>
      <c r="U9" s="41"/>
      <c r="Y9" s="11"/>
    </row>
    <row r="10" spans="1:25" ht="12">
      <c r="A10" s="30" t="s">
        <v>145</v>
      </c>
      <c r="B10" s="31"/>
      <c r="C10" s="31"/>
      <c r="D10" s="32"/>
      <c r="E10" s="33"/>
      <c r="F10" s="34"/>
      <c r="G10" s="34"/>
      <c r="H10" s="35"/>
      <c r="I10" s="79"/>
      <c r="J10" s="79"/>
      <c r="K10" s="79"/>
      <c r="L10" s="35"/>
      <c r="M10" s="36"/>
      <c r="N10" s="36"/>
      <c r="O10" s="37"/>
      <c r="P10" s="37"/>
      <c r="Q10" s="38"/>
      <c r="R10" s="38"/>
      <c r="S10" s="39"/>
      <c r="T10" s="40"/>
      <c r="U10" s="41"/>
      <c r="Y10" s="11"/>
    </row>
    <row r="11" spans="1:25" ht="12">
      <c r="A11" s="146" t="s">
        <v>153</v>
      </c>
      <c r="B11" s="41"/>
      <c r="C11" s="41"/>
      <c r="D11" s="43"/>
      <c r="E11" s="44"/>
      <c r="F11" s="45"/>
      <c r="G11" s="45"/>
      <c r="H11" s="46"/>
      <c r="I11" s="47"/>
      <c r="J11" s="47"/>
      <c r="K11" s="47"/>
      <c r="L11" s="46">
        <v>100</v>
      </c>
      <c r="M11" s="48"/>
      <c r="N11" s="48" t="s">
        <v>146</v>
      </c>
      <c r="O11" s="49"/>
      <c r="P11" s="49">
        <v>100</v>
      </c>
      <c r="Q11" s="38"/>
      <c r="R11" s="38" t="s">
        <v>146</v>
      </c>
      <c r="S11" s="39" t="s">
        <v>146</v>
      </c>
      <c r="T11" s="40"/>
      <c r="U11" s="41"/>
      <c r="Y11" s="11"/>
    </row>
    <row r="12" spans="1:25" ht="12">
      <c r="A12" s="119" t="s">
        <v>197</v>
      </c>
      <c r="B12" s="41" t="s">
        <v>15</v>
      </c>
      <c r="C12" s="41" t="s">
        <v>16</v>
      </c>
      <c r="D12" s="45">
        <v>45215214</v>
      </c>
      <c r="E12" s="44">
        <v>150135.69</v>
      </c>
      <c r="F12" s="43">
        <v>44965829</v>
      </c>
      <c r="G12" s="43">
        <v>45464599</v>
      </c>
      <c r="H12" s="50">
        <v>45215</v>
      </c>
      <c r="I12" s="43">
        <v>150</v>
      </c>
      <c r="J12" s="43">
        <v>44966</v>
      </c>
      <c r="K12" s="43">
        <v>45465</v>
      </c>
      <c r="L12" s="48">
        <v>34.144690353603124</v>
      </c>
      <c r="M12" s="51">
        <v>0.1086416</v>
      </c>
      <c r="N12" s="51">
        <f>1.65*M12</f>
        <v>0.17925864</v>
      </c>
      <c r="O12" s="49">
        <v>47929</v>
      </c>
      <c r="P12" s="48">
        <v>34.79798163139362</v>
      </c>
      <c r="Q12" s="38">
        <v>0.12236970657534638</v>
      </c>
      <c r="R12" s="38">
        <f>1.65*Q12</f>
        <v>0.2019100158493215</v>
      </c>
      <c r="S12" s="39">
        <v>-0.653678725338267</v>
      </c>
      <c r="T12" s="40" t="s">
        <v>132</v>
      </c>
      <c r="U12" s="41" t="s">
        <v>17</v>
      </c>
      <c r="Y12" s="11"/>
    </row>
    <row r="13" spans="1:25" ht="12">
      <c r="A13" s="119" t="s">
        <v>198</v>
      </c>
      <c r="B13" s="41" t="s">
        <v>19</v>
      </c>
      <c r="C13" s="41" t="s">
        <v>20</v>
      </c>
      <c r="D13" s="45">
        <v>21351389</v>
      </c>
      <c r="E13" s="44">
        <v>85147.04</v>
      </c>
      <c r="F13" s="43">
        <v>21212420</v>
      </c>
      <c r="G13" s="43">
        <v>21490358</v>
      </c>
      <c r="H13" s="50">
        <v>21351</v>
      </c>
      <c r="I13" s="43">
        <v>85</v>
      </c>
      <c r="J13" s="43">
        <v>21212</v>
      </c>
      <c r="K13" s="43">
        <v>21490</v>
      </c>
      <c r="L13" s="48">
        <v>16.123700443490723</v>
      </c>
      <c r="M13" s="51">
        <v>0.0614187</v>
      </c>
      <c r="N13" s="51">
        <f aca="true" t="shared" si="0" ref="N13:N33">1.65*M13</f>
        <v>0.101340855</v>
      </c>
      <c r="O13" s="49">
        <v>22086</v>
      </c>
      <c r="P13" s="48">
        <v>16.035139942643482</v>
      </c>
      <c r="Q13" s="38">
        <v>0.09426511304323082</v>
      </c>
      <c r="R13" s="38">
        <f aca="true" t="shared" si="1" ref="R13:R33">1.65*Q13</f>
        <v>0.15553743652133084</v>
      </c>
      <c r="S13" s="39">
        <v>0.0860416608609782</v>
      </c>
      <c r="T13" s="40"/>
      <c r="U13" s="41" t="s">
        <v>21</v>
      </c>
      <c r="Y13" s="11"/>
    </row>
    <row r="14" spans="1:25" ht="12">
      <c r="A14" s="119" t="s">
        <v>199</v>
      </c>
      <c r="B14" s="41" t="s">
        <v>22</v>
      </c>
      <c r="C14" s="41" t="s">
        <v>23</v>
      </c>
      <c r="D14" s="45">
        <v>34752972</v>
      </c>
      <c r="E14" s="44">
        <v>119587.99</v>
      </c>
      <c r="F14" s="43">
        <v>34555398</v>
      </c>
      <c r="G14" s="43">
        <v>34950546</v>
      </c>
      <c r="H14" s="50">
        <v>34753</v>
      </c>
      <c r="I14" s="43">
        <v>120</v>
      </c>
      <c r="J14" s="43">
        <v>34555</v>
      </c>
      <c r="K14" s="43">
        <v>34951</v>
      </c>
      <c r="L14" s="48">
        <v>26.244030777061887</v>
      </c>
      <c r="M14" s="51">
        <v>0.08633249999999999</v>
      </c>
      <c r="N14" s="51">
        <f t="shared" si="0"/>
        <v>0.14244862499999997</v>
      </c>
      <c r="O14" s="49">
        <v>35496</v>
      </c>
      <c r="P14" s="48">
        <v>25.771227356880967</v>
      </c>
      <c r="Q14" s="38">
        <v>0.11236207958153192</v>
      </c>
      <c r="R14" s="38">
        <f t="shared" si="1"/>
        <v>0.18539743130952765</v>
      </c>
      <c r="S14" s="39">
        <v>0.4745017715396642</v>
      </c>
      <c r="T14" s="40" t="s">
        <v>132</v>
      </c>
      <c r="U14" s="41" t="s">
        <v>17</v>
      </c>
      <c r="Y14" s="11"/>
    </row>
    <row r="15" spans="1:25" ht="12">
      <c r="A15" s="119" t="s">
        <v>200</v>
      </c>
      <c r="B15" s="41" t="s">
        <v>24</v>
      </c>
      <c r="C15" s="41" t="s">
        <v>25</v>
      </c>
      <c r="D15" s="45">
        <v>935847</v>
      </c>
      <c r="E15" s="44">
        <v>23539.4</v>
      </c>
      <c r="F15" s="43">
        <v>897015</v>
      </c>
      <c r="G15" s="43">
        <v>974679</v>
      </c>
      <c r="H15" s="50">
        <v>936</v>
      </c>
      <c r="I15" s="43">
        <v>24</v>
      </c>
      <c r="J15" s="43">
        <v>897</v>
      </c>
      <c r="K15" s="43">
        <v>975</v>
      </c>
      <c r="L15" s="48">
        <v>0.7067135861249806</v>
      </c>
      <c r="M15" s="51">
        <v>0.0177578</v>
      </c>
      <c r="N15" s="51">
        <f t="shared" si="0"/>
        <v>0.02930037</v>
      </c>
      <c r="O15" s="49">
        <v>1050</v>
      </c>
      <c r="P15" s="48">
        <v>0.7623334664391768</v>
      </c>
      <c r="Q15" s="38">
        <v>0.022344791518384054</v>
      </c>
      <c r="R15" s="38">
        <f t="shared" si="1"/>
        <v>0.036868906005333685</v>
      </c>
      <c r="S15" s="39">
        <v>-0.05562273747242441</v>
      </c>
      <c r="T15" s="40" t="s">
        <v>132</v>
      </c>
      <c r="U15" s="41" t="s">
        <v>17</v>
      </c>
      <c r="Y15" s="11"/>
    </row>
    <row r="16" spans="1:25" ht="12">
      <c r="A16" s="119" t="s">
        <v>201</v>
      </c>
      <c r="B16" s="41" t="s">
        <v>26</v>
      </c>
      <c r="C16" s="41" t="s">
        <v>27</v>
      </c>
      <c r="D16" s="45">
        <v>12612711</v>
      </c>
      <c r="E16" s="44">
        <v>77733.78</v>
      </c>
      <c r="F16" s="43">
        <v>12482980</v>
      </c>
      <c r="G16" s="43">
        <v>12742442</v>
      </c>
      <c r="H16" s="50">
        <v>12613</v>
      </c>
      <c r="I16" s="43">
        <v>78</v>
      </c>
      <c r="J16" s="43">
        <v>12483</v>
      </c>
      <c r="K16" s="43">
        <v>12742</v>
      </c>
      <c r="L16" s="48">
        <v>9.524606288814292</v>
      </c>
      <c r="M16" s="51">
        <v>0.0585668</v>
      </c>
      <c r="N16" s="51">
        <f t="shared" si="0"/>
        <v>0.09663522</v>
      </c>
      <c r="O16" s="49">
        <v>13155</v>
      </c>
      <c r="P16" s="48">
        <v>9.550949286673685</v>
      </c>
      <c r="Q16" s="38">
        <v>0.07550765324052215</v>
      </c>
      <c r="R16" s="38">
        <f t="shared" si="1"/>
        <v>0.12458762784686155</v>
      </c>
      <c r="S16" s="167" t="s">
        <v>204</v>
      </c>
      <c r="T16" s="40"/>
      <c r="U16" s="41" t="s">
        <v>21</v>
      </c>
      <c r="Y16" s="11"/>
    </row>
    <row r="17" spans="1:25" ht="12">
      <c r="A17" s="119" t="s">
        <v>202</v>
      </c>
      <c r="B17" s="41" t="s">
        <v>28</v>
      </c>
      <c r="C17" s="41" t="s">
        <v>29</v>
      </c>
      <c r="D17" s="45">
        <v>17554254</v>
      </c>
      <c r="E17" s="44">
        <v>103790.72</v>
      </c>
      <c r="F17" s="43">
        <v>17381287</v>
      </c>
      <c r="G17" s="43">
        <v>17727221</v>
      </c>
      <c r="H17" s="50">
        <v>17554</v>
      </c>
      <c r="I17" s="43">
        <v>104</v>
      </c>
      <c r="J17" s="43">
        <v>17381</v>
      </c>
      <c r="K17" s="43">
        <v>17727</v>
      </c>
      <c r="L17" s="48">
        <v>13.256258550904992</v>
      </c>
      <c r="M17" s="51">
        <v>0.077988</v>
      </c>
      <c r="N17" s="51">
        <f t="shared" si="0"/>
        <v>0.1286802</v>
      </c>
      <c r="O17" s="49">
        <v>18020</v>
      </c>
      <c r="P17" s="48">
        <v>13.08309434784187</v>
      </c>
      <c r="Q17" s="38">
        <v>0.0866309610498031</v>
      </c>
      <c r="R17" s="38">
        <f t="shared" si="1"/>
        <v>0.1429410857321751</v>
      </c>
      <c r="S17" s="39">
        <v>0.17307280752650556</v>
      </c>
      <c r="T17" s="40"/>
      <c r="U17" s="52" t="s">
        <v>21</v>
      </c>
      <c r="Y17" s="11"/>
    </row>
    <row r="18" spans="1:25" ht="12">
      <c r="A18" s="119"/>
      <c r="B18" s="41"/>
      <c r="C18" s="41"/>
      <c r="D18" s="45"/>
      <c r="E18" s="44"/>
      <c r="F18" s="43"/>
      <c r="G18" s="43"/>
      <c r="H18" s="50"/>
      <c r="I18" s="43"/>
      <c r="J18" s="43"/>
      <c r="K18" s="43"/>
      <c r="L18" s="48"/>
      <c r="M18" s="51"/>
      <c r="N18" s="51"/>
      <c r="O18" s="49"/>
      <c r="P18" s="48"/>
      <c r="Q18" s="38"/>
      <c r="R18" s="38"/>
      <c r="S18" s="39"/>
      <c r="T18" s="40"/>
      <c r="U18" s="41"/>
      <c r="Y18" s="11"/>
    </row>
    <row r="19" spans="1:21" ht="12">
      <c r="A19" s="146" t="s">
        <v>147</v>
      </c>
      <c r="B19" s="31"/>
      <c r="C19" s="31"/>
      <c r="D19" s="32">
        <v>70953920</v>
      </c>
      <c r="E19" s="53">
        <v>89686.2</v>
      </c>
      <c r="F19" s="32"/>
      <c r="G19" s="32"/>
      <c r="H19" s="54">
        <v>70954</v>
      </c>
      <c r="I19" s="54">
        <v>70954</v>
      </c>
      <c r="J19" s="54">
        <v>70954</v>
      </c>
      <c r="K19" s="54">
        <v>70954</v>
      </c>
      <c r="L19" s="2">
        <v>100</v>
      </c>
      <c r="M19" s="48"/>
      <c r="N19" s="48" t="s">
        <v>146</v>
      </c>
      <c r="O19" s="49">
        <v>73331</v>
      </c>
      <c r="P19" s="2">
        <v>100</v>
      </c>
      <c r="Q19" s="38"/>
      <c r="R19" s="48" t="s">
        <v>146</v>
      </c>
      <c r="S19" s="48" t="s">
        <v>146</v>
      </c>
      <c r="T19" s="56"/>
      <c r="U19" s="57"/>
    </row>
    <row r="20" spans="1:21" ht="12">
      <c r="A20" s="119" t="s">
        <v>197</v>
      </c>
      <c r="B20" s="41" t="s">
        <v>15</v>
      </c>
      <c r="C20" s="41" t="s">
        <v>16</v>
      </c>
      <c r="D20" s="43">
        <v>22469346</v>
      </c>
      <c r="E20" s="58">
        <v>92958.94</v>
      </c>
      <c r="F20" s="43">
        <v>22315964</v>
      </c>
      <c r="G20" s="43">
        <v>22622728</v>
      </c>
      <c r="H20" s="50">
        <v>22469</v>
      </c>
      <c r="I20" s="43">
        <v>93</v>
      </c>
      <c r="J20" s="43">
        <v>22316</v>
      </c>
      <c r="K20" s="43">
        <v>22623</v>
      </c>
      <c r="L20" s="48">
        <v>31.667518862946544</v>
      </c>
      <c r="M20" s="48">
        <v>0.3166751886294654</v>
      </c>
      <c r="N20" s="51">
        <f t="shared" si="0"/>
        <v>0.5225140612386179</v>
      </c>
      <c r="O20" s="59">
        <v>23735</v>
      </c>
      <c r="P20" s="51">
        <v>32.36693894805744</v>
      </c>
      <c r="Q20" s="48">
        <v>0.16473117488914577</v>
      </c>
      <c r="R20" s="38">
        <f t="shared" si="1"/>
        <v>0.2718064385670905</v>
      </c>
      <c r="S20" s="39">
        <v>-0.6994200851108943</v>
      </c>
      <c r="T20" s="40" t="s">
        <v>132</v>
      </c>
      <c r="U20" s="11" t="s">
        <v>17</v>
      </c>
    </row>
    <row r="21" spans="1:21" ht="12">
      <c r="A21" s="119" t="s">
        <v>198</v>
      </c>
      <c r="B21" s="41" t="s">
        <v>19</v>
      </c>
      <c r="C21" s="41" t="s">
        <v>20</v>
      </c>
      <c r="D21" s="43">
        <v>9403434</v>
      </c>
      <c r="E21" s="58">
        <v>60290.82</v>
      </c>
      <c r="F21" s="43">
        <v>9303954</v>
      </c>
      <c r="G21" s="43">
        <v>9502914</v>
      </c>
      <c r="H21" s="50">
        <v>9403</v>
      </c>
      <c r="I21" s="43">
        <v>60</v>
      </c>
      <c r="J21" s="43">
        <v>9304</v>
      </c>
      <c r="K21" s="43">
        <v>9503</v>
      </c>
      <c r="L21" s="48">
        <v>13.25287454167437</v>
      </c>
      <c r="M21" s="48">
        <v>0.1325287454167437</v>
      </c>
      <c r="N21" s="51">
        <f t="shared" si="0"/>
        <v>0.2186724299376271</v>
      </c>
      <c r="O21" s="59">
        <v>9460</v>
      </c>
      <c r="P21" s="51">
        <v>12.900410467605788</v>
      </c>
      <c r="Q21" s="48">
        <v>0.11801990977539249</v>
      </c>
      <c r="R21" s="38">
        <f t="shared" si="1"/>
        <v>0.1947328511293976</v>
      </c>
      <c r="S21" s="39">
        <v>0.3524640740685818</v>
      </c>
      <c r="T21" s="40" t="s">
        <v>132</v>
      </c>
      <c r="U21" s="11" t="s">
        <v>17</v>
      </c>
    </row>
    <row r="22" spans="1:21" ht="12">
      <c r="A22" s="119" t="s">
        <v>199</v>
      </c>
      <c r="B22" s="41" t="s">
        <v>22</v>
      </c>
      <c r="C22" s="41" t="s">
        <v>23</v>
      </c>
      <c r="D22" s="43">
        <v>12808325</v>
      </c>
      <c r="E22" s="58">
        <v>71422.03</v>
      </c>
      <c r="F22" s="43">
        <v>12690479</v>
      </c>
      <c r="G22" s="43">
        <v>12926171</v>
      </c>
      <c r="H22" s="50">
        <v>12808</v>
      </c>
      <c r="I22" s="43">
        <v>71</v>
      </c>
      <c r="J22" s="43">
        <v>12690</v>
      </c>
      <c r="K22" s="43">
        <v>12926</v>
      </c>
      <c r="L22" s="48">
        <v>18.051610115410114</v>
      </c>
      <c r="M22" s="48">
        <v>0.18051610115410113</v>
      </c>
      <c r="N22" s="51">
        <f t="shared" si="0"/>
        <v>0.29785156690426684</v>
      </c>
      <c r="O22" s="59">
        <v>12851</v>
      </c>
      <c r="P22" s="51">
        <v>17.52464851154355</v>
      </c>
      <c r="Q22" s="48">
        <v>0.13385426240278794</v>
      </c>
      <c r="R22" s="38">
        <f t="shared" si="1"/>
        <v>0.2208595329646001</v>
      </c>
      <c r="S22" s="39">
        <v>0.5269616038665639</v>
      </c>
      <c r="T22" s="40" t="s">
        <v>132</v>
      </c>
      <c r="U22" s="11" t="s">
        <v>17</v>
      </c>
    </row>
    <row r="23" spans="1:21" ht="12">
      <c r="A23" s="119" t="s">
        <v>200</v>
      </c>
      <c r="B23" s="41" t="s">
        <v>24</v>
      </c>
      <c r="C23" s="41" t="s">
        <v>25</v>
      </c>
      <c r="D23" s="43">
        <v>732030</v>
      </c>
      <c r="E23" s="58">
        <v>20122.78</v>
      </c>
      <c r="F23" s="43">
        <v>698827</v>
      </c>
      <c r="G23" s="43">
        <v>765233</v>
      </c>
      <c r="H23" s="50">
        <v>732</v>
      </c>
      <c r="I23" s="43">
        <v>20</v>
      </c>
      <c r="J23" s="43">
        <v>699</v>
      </c>
      <c r="K23" s="43">
        <v>765</v>
      </c>
      <c r="L23" s="48">
        <v>1.0316977553882858</v>
      </c>
      <c r="M23" s="48">
        <v>0.010316977553882858</v>
      </c>
      <c r="N23" s="51">
        <f t="shared" si="0"/>
        <v>0.017023012963906715</v>
      </c>
      <c r="O23" s="59">
        <v>819</v>
      </c>
      <c r="P23" s="51">
        <v>1.1168537180728477</v>
      </c>
      <c r="Q23" s="48">
        <v>0.03700025737208851</v>
      </c>
      <c r="R23" s="38">
        <f t="shared" si="1"/>
        <v>0.061050424663946036</v>
      </c>
      <c r="S23" s="39">
        <v>-0.08515596268456194</v>
      </c>
      <c r="T23" s="40" t="s">
        <v>132</v>
      </c>
      <c r="U23" s="11" t="s">
        <v>17</v>
      </c>
    </row>
    <row r="24" spans="1:21" ht="12">
      <c r="A24" s="119" t="s">
        <v>201</v>
      </c>
      <c r="B24" s="41" t="s">
        <v>26</v>
      </c>
      <c r="C24" s="41" t="s">
        <v>27</v>
      </c>
      <c r="D24" s="43">
        <v>12165418</v>
      </c>
      <c r="E24" s="58">
        <v>76934.75</v>
      </c>
      <c r="F24" s="43">
        <v>12038476</v>
      </c>
      <c r="G24" s="43">
        <v>12292360</v>
      </c>
      <c r="H24" s="50">
        <v>12165</v>
      </c>
      <c r="I24" s="43">
        <v>77</v>
      </c>
      <c r="J24" s="43">
        <v>12038</v>
      </c>
      <c r="K24" s="43">
        <v>12292</v>
      </c>
      <c r="L24" s="48">
        <v>17.145519232764027</v>
      </c>
      <c r="M24" s="48">
        <v>0.17145519232764025</v>
      </c>
      <c r="N24" s="51">
        <f t="shared" si="0"/>
        <v>0.2829010673406064</v>
      </c>
      <c r="O24" s="59">
        <v>12721</v>
      </c>
      <c r="P24" s="51">
        <v>17.347370143595477</v>
      </c>
      <c r="Q24" s="48">
        <v>0.13331856196667832</v>
      </c>
      <c r="R24" s="38">
        <f t="shared" si="1"/>
        <v>0.21997562724501923</v>
      </c>
      <c r="S24" s="39">
        <v>-0.20185091083144968</v>
      </c>
      <c r="T24" s="40"/>
      <c r="U24" s="61" t="s">
        <v>21</v>
      </c>
    </row>
    <row r="25" spans="1:21" ht="12">
      <c r="A25" s="119" t="s">
        <v>202</v>
      </c>
      <c r="B25" s="41" t="s">
        <v>28</v>
      </c>
      <c r="C25" s="41" t="s">
        <v>29</v>
      </c>
      <c r="D25" s="43">
        <v>13375367</v>
      </c>
      <c r="E25" s="58">
        <v>81554.14</v>
      </c>
      <c r="F25" s="43">
        <v>13240803</v>
      </c>
      <c r="G25" s="43">
        <v>13509931</v>
      </c>
      <c r="H25" s="50">
        <v>13375</v>
      </c>
      <c r="I25" s="43">
        <v>82</v>
      </c>
      <c r="J25" s="43">
        <v>13241</v>
      </c>
      <c r="K25" s="43">
        <v>13510</v>
      </c>
      <c r="L25" s="48">
        <v>18.85077949181666</v>
      </c>
      <c r="M25" s="48">
        <v>0.1885077949181666</v>
      </c>
      <c r="N25" s="51">
        <f t="shared" si="0"/>
        <v>0.3110378616149749</v>
      </c>
      <c r="O25" s="59">
        <v>13745</v>
      </c>
      <c r="P25" s="51">
        <v>18.7437782111249</v>
      </c>
      <c r="Q25" s="48">
        <v>0.13740493798080966</v>
      </c>
      <c r="R25" s="38">
        <f t="shared" si="1"/>
        <v>0.22671814766833592</v>
      </c>
      <c r="S25" s="39">
        <v>0.10700128069175818</v>
      </c>
      <c r="T25" s="40"/>
      <c r="U25" s="61" t="s">
        <v>21</v>
      </c>
    </row>
    <row r="26" spans="1:21" ht="12">
      <c r="A26" s="119"/>
      <c r="B26" s="41"/>
      <c r="C26" s="41"/>
      <c r="D26" s="43"/>
      <c r="E26" s="58"/>
      <c r="F26" s="43"/>
      <c r="G26" s="43"/>
      <c r="H26" s="50"/>
      <c r="I26" s="43"/>
      <c r="J26" s="43"/>
      <c r="K26" s="43"/>
      <c r="L26" s="48"/>
      <c r="M26" s="48"/>
      <c r="N26" s="51"/>
      <c r="O26" s="59"/>
      <c r="P26" s="51"/>
      <c r="Q26" s="48"/>
      <c r="R26" s="38"/>
      <c r="S26" s="39"/>
      <c r="T26" s="40"/>
      <c r="U26" s="61"/>
    </row>
    <row r="27" spans="1:21" ht="12">
      <c r="A27" s="146" t="s">
        <v>148</v>
      </c>
      <c r="B27" s="41"/>
      <c r="C27" s="41"/>
      <c r="D27" s="45">
        <f>SUM(D28:D33)</f>
        <v>61468467</v>
      </c>
      <c r="E27" s="44">
        <v>94255.97</v>
      </c>
      <c r="F27" s="45"/>
      <c r="G27" s="45"/>
      <c r="H27" s="49">
        <v>61468</v>
      </c>
      <c r="I27" s="49">
        <v>61468</v>
      </c>
      <c r="J27" s="49">
        <v>61468</v>
      </c>
      <c r="K27" s="49">
        <v>61468</v>
      </c>
      <c r="L27" s="2">
        <v>100</v>
      </c>
      <c r="M27" s="48"/>
      <c r="N27" s="48" t="s">
        <v>146</v>
      </c>
      <c r="O27" s="49">
        <v>64404</v>
      </c>
      <c r="P27" s="2">
        <v>100</v>
      </c>
      <c r="Q27" s="38"/>
      <c r="R27" s="48" t="s">
        <v>146</v>
      </c>
      <c r="S27" s="48" t="s">
        <v>146</v>
      </c>
      <c r="T27" s="56"/>
      <c r="U27" s="62"/>
    </row>
    <row r="28" spans="1:21" ht="12">
      <c r="A28" s="119" t="s">
        <v>197</v>
      </c>
      <c r="B28" s="41" t="s">
        <v>15</v>
      </c>
      <c r="C28" s="41" t="s">
        <v>16</v>
      </c>
      <c r="D28" s="43">
        <v>22745868</v>
      </c>
      <c r="E28" s="58">
        <v>86482.35</v>
      </c>
      <c r="F28" s="43">
        <v>22603172</v>
      </c>
      <c r="G28" s="43">
        <v>22888564</v>
      </c>
      <c r="H28" s="49">
        <v>22746</v>
      </c>
      <c r="I28" s="45">
        <v>86</v>
      </c>
      <c r="J28" s="45">
        <v>22603</v>
      </c>
      <c r="K28" s="45">
        <v>22889</v>
      </c>
      <c r="L28" s="48">
        <v>37.00412440739737</v>
      </c>
      <c r="M28" s="48">
        <v>0.3700412440739737</v>
      </c>
      <c r="N28" s="51">
        <f t="shared" si="0"/>
        <v>0.6105680527220566</v>
      </c>
      <c r="O28" s="59">
        <v>24194</v>
      </c>
      <c r="P28" s="51">
        <v>37.565989690081366</v>
      </c>
      <c r="Q28" s="48">
        <v>0.18194531451481366</v>
      </c>
      <c r="R28" s="38">
        <f t="shared" si="1"/>
        <v>0.3002097689494425</v>
      </c>
      <c r="S28" s="55">
        <v>-0.5618652826839963</v>
      </c>
      <c r="T28" s="40" t="s">
        <v>132</v>
      </c>
      <c r="U28" s="65" t="s">
        <v>17</v>
      </c>
    </row>
    <row r="29" spans="1:21" ht="12">
      <c r="A29" s="119" t="s">
        <v>198</v>
      </c>
      <c r="B29" s="41" t="s">
        <v>19</v>
      </c>
      <c r="C29" s="41" t="s">
        <v>20</v>
      </c>
      <c r="D29" s="43">
        <v>11947955</v>
      </c>
      <c r="E29" s="58">
        <v>59691.93</v>
      </c>
      <c r="F29" s="43">
        <v>11849463</v>
      </c>
      <c r="G29" s="43">
        <v>12046447</v>
      </c>
      <c r="H29" s="49">
        <v>11948</v>
      </c>
      <c r="I29" s="45">
        <v>60</v>
      </c>
      <c r="J29" s="45">
        <v>11849</v>
      </c>
      <c r="K29" s="45">
        <v>12046</v>
      </c>
      <c r="L29" s="48">
        <v>19.43753534637524</v>
      </c>
      <c r="M29" s="48">
        <v>0.1943753534637524</v>
      </c>
      <c r="N29" s="51">
        <f t="shared" si="0"/>
        <v>0.3207193332151914</v>
      </c>
      <c r="O29" s="59">
        <v>12626</v>
      </c>
      <c r="P29" s="51">
        <v>19.60437239922986</v>
      </c>
      <c r="Q29" s="48">
        <v>0.1491507801802306</v>
      </c>
      <c r="R29" s="38">
        <f t="shared" si="1"/>
        <v>0.24609878729738047</v>
      </c>
      <c r="S29" s="55">
        <v>-0.16683705285462125</v>
      </c>
      <c r="T29" s="56"/>
      <c r="U29" s="61" t="s">
        <v>21</v>
      </c>
    </row>
    <row r="30" spans="1:21" ht="12">
      <c r="A30" s="119" t="s">
        <v>199</v>
      </c>
      <c r="B30" s="41" t="s">
        <v>22</v>
      </c>
      <c r="C30" s="41" t="s">
        <v>23</v>
      </c>
      <c r="D30" s="45">
        <v>21944647</v>
      </c>
      <c r="E30" s="44">
        <v>84033.72</v>
      </c>
      <c r="F30" s="45">
        <v>21805991</v>
      </c>
      <c r="G30" s="45">
        <v>22083303</v>
      </c>
      <c r="H30" s="49">
        <v>21945</v>
      </c>
      <c r="I30" s="45">
        <v>84</v>
      </c>
      <c r="J30" s="45">
        <v>21806</v>
      </c>
      <c r="K30" s="45">
        <v>22083</v>
      </c>
      <c r="L30" s="48">
        <v>35.700657704705726</v>
      </c>
      <c r="M30" s="48">
        <v>0.3570065770470573</v>
      </c>
      <c r="N30" s="51">
        <f t="shared" si="0"/>
        <v>0.5890608521276445</v>
      </c>
      <c r="O30" s="59">
        <v>22645</v>
      </c>
      <c r="P30" s="51">
        <v>35.160859573939504</v>
      </c>
      <c r="Q30" s="48">
        <v>0.17938296944207763</v>
      </c>
      <c r="R30" s="38">
        <f t="shared" si="1"/>
        <v>0.29598189957942805</v>
      </c>
      <c r="S30" s="55">
        <v>0.5397981307662221</v>
      </c>
      <c r="T30" s="40" t="s">
        <v>132</v>
      </c>
      <c r="U30" s="65" t="s">
        <v>17</v>
      </c>
    </row>
    <row r="31" spans="1:21" ht="12">
      <c r="A31" s="119" t="s">
        <v>200</v>
      </c>
      <c r="B31" s="41" t="s">
        <v>24</v>
      </c>
      <c r="C31" s="41" t="s">
        <v>25</v>
      </c>
      <c r="D31" s="45">
        <v>203817</v>
      </c>
      <c r="E31" s="44">
        <v>8455.43</v>
      </c>
      <c r="F31" s="45">
        <v>18966</v>
      </c>
      <c r="G31" s="45">
        <v>217768</v>
      </c>
      <c r="H31" s="49">
        <v>204</v>
      </c>
      <c r="I31" s="45">
        <v>8</v>
      </c>
      <c r="J31" s="45">
        <v>19</v>
      </c>
      <c r="K31" s="45">
        <v>218</v>
      </c>
      <c r="L31" s="48">
        <v>0.33157976755789276</v>
      </c>
      <c r="M31" s="48">
        <v>0.0033157976755789275</v>
      </c>
      <c r="N31" s="51">
        <f t="shared" si="0"/>
        <v>0.0054710661647052305</v>
      </c>
      <c r="O31" s="59">
        <v>231</v>
      </c>
      <c r="P31" s="51">
        <v>0.35867337432457613</v>
      </c>
      <c r="Q31" s="48">
        <v>0.02245960750836902</v>
      </c>
      <c r="R31" s="38">
        <f t="shared" si="1"/>
        <v>0.037058352388808884</v>
      </c>
      <c r="S31" s="167" t="s">
        <v>204</v>
      </c>
      <c r="T31" s="56"/>
      <c r="U31" s="61" t="s">
        <v>21</v>
      </c>
    </row>
    <row r="32" spans="1:21" ht="12">
      <c r="A32" s="119" t="s">
        <v>201</v>
      </c>
      <c r="B32" s="41" t="s">
        <v>26</v>
      </c>
      <c r="C32" s="41" t="s">
        <v>27</v>
      </c>
      <c r="D32" s="45">
        <v>447293</v>
      </c>
      <c r="E32" s="44">
        <v>13899.94</v>
      </c>
      <c r="F32" s="45">
        <v>424358</v>
      </c>
      <c r="G32" s="45">
        <v>470228</v>
      </c>
      <c r="H32" s="49">
        <v>447</v>
      </c>
      <c r="I32" s="45">
        <v>14</v>
      </c>
      <c r="J32" s="45">
        <v>424</v>
      </c>
      <c r="K32" s="45">
        <v>470</v>
      </c>
      <c r="L32" s="48">
        <v>0.7276787950478739</v>
      </c>
      <c r="M32" s="48">
        <v>0.007276787950478739</v>
      </c>
      <c r="N32" s="51">
        <f t="shared" si="0"/>
        <v>0.012006700118289918</v>
      </c>
      <c r="O32" s="59">
        <v>434</v>
      </c>
      <c r="P32" s="51">
        <v>0.6738711881249612</v>
      </c>
      <c r="Q32" s="48">
        <v>0.03073640297522048</v>
      </c>
      <c r="R32" s="38">
        <f t="shared" si="1"/>
        <v>0.05071506490911379</v>
      </c>
      <c r="S32" s="55">
        <v>0.053807606922912754</v>
      </c>
      <c r="T32" s="56"/>
      <c r="U32" s="61" t="s">
        <v>21</v>
      </c>
    </row>
    <row r="33" spans="1:21" ht="12">
      <c r="A33" s="142" t="s">
        <v>202</v>
      </c>
      <c r="B33" s="52" t="s">
        <v>28</v>
      </c>
      <c r="C33" s="52" t="s">
        <v>29</v>
      </c>
      <c r="D33" s="105">
        <v>4178887</v>
      </c>
      <c r="E33" s="147">
        <v>45182.61</v>
      </c>
      <c r="F33" s="105">
        <v>4104336</v>
      </c>
      <c r="G33" s="105">
        <v>4253438</v>
      </c>
      <c r="H33" s="68">
        <v>4179</v>
      </c>
      <c r="I33" s="105">
        <v>45</v>
      </c>
      <c r="J33" s="105">
        <v>4104</v>
      </c>
      <c r="K33" s="105">
        <v>4253</v>
      </c>
      <c r="L33" s="69">
        <v>6.798423978915889</v>
      </c>
      <c r="M33" s="69">
        <v>0.06798423978915889</v>
      </c>
      <c r="N33" s="70">
        <f t="shared" si="0"/>
        <v>0.11217399565211217</v>
      </c>
      <c r="O33" s="71">
        <v>4274</v>
      </c>
      <c r="P33" s="70">
        <v>6.636233774299733</v>
      </c>
      <c r="Q33" s="69">
        <v>0.09351534107262022</v>
      </c>
      <c r="R33" s="72">
        <f t="shared" si="1"/>
        <v>0.15430031276982334</v>
      </c>
      <c r="S33" s="73">
        <v>0.16219020461615674</v>
      </c>
      <c r="T33" s="74"/>
      <c r="U33" s="61" t="s">
        <v>21</v>
      </c>
    </row>
    <row r="34" spans="1:21" ht="12">
      <c r="A34" s="80" t="s">
        <v>149</v>
      </c>
      <c r="B34" s="41"/>
      <c r="C34" s="41"/>
      <c r="D34" s="45"/>
      <c r="E34" s="44"/>
      <c r="F34" s="45"/>
      <c r="G34" s="45"/>
      <c r="H34" s="45"/>
      <c r="I34" s="45"/>
      <c r="J34" s="45"/>
      <c r="K34" s="45"/>
      <c r="L34" s="161"/>
      <c r="M34" s="161"/>
      <c r="N34" s="162"/>
      <c r="O34" s="163"/>
      <c r="P34" s="162"/>
      <c r="Q34" s="161"/>
      <c r="R34" s="164"/>
      <c r="S34" s="161"/>
      <c r="T34" s="165"/>
      <c r="U34" s="61"/>
    </row>
    <row r="35" spans="1:20" ht="12">
      <c r="A35" s="2" t="s">
        <v>167</v>
      </c>
      <c r="O35" s="60"/>
      <c r="P35" s="3"/>
      <c r="S35" s="75"/>
      <c r="T35" s="76"/>
    </row>
    <row r="36" spans="1:20" ht="12">
      <c r="A36" s="166" t="s">
        <v>203</v>
      </c>
      <c r="O36" s="60"/>
      <c r="P36" s="3"/>
      <c r="S36" s="75"/>
      <c r="T36" s="76"/>
    </row>
    <row r="37" ht="12">
      <c r="A37" s="2" t="s">
        <v>168</v>
      </c>
    </row>
    <row r="38" spans="1:20" ht="24" customHeight="1">
      <c r="A38" s="188" t="s">
        <v>166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</row>
    <row r="39" ht="12">
      <c r="A39" s="170" t="s">
        <v>205</v>
      </c>
    </row>
  </sheetData>
  <mergeCells count="5">
    <mergeCell ref="A4:A5"/>
    <mergeCell ref="A38:T38"/>
    <mergeCell ref="S4:T5"/>
    <mergeCell ref="H4:N4"/>
    <mergeCell ref="O4:R4"/>
  </mergeCells>
  <conditionalFormatting sqref="U12:U18">
    <cfRule type="cellIs" priority="1" dxfId="0" operator="equal" stopIfTrue="1">
      <formula>"NS"</formula>
    </cfRule>
  </conditionalFormatting>
  <printOptions/>
  <pageMargins left="0.56" right="0.26" top="1" bottom="1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09"/>
  <sheetViews>
    <sheetView zoomScale="75" zoomScaleNormal="75" workbookViewId="0" topLeftCell="A4">
      <selection activeCell="B18" sqref="B18"/>
    </sheetView>
  </sheetViews>
  <sheetFormatPr defaultColWidth="9.140625" defaultRowHeight="12.75"/>
  <cols>
    <col min="1" max="1" width="3.421875" style="2" customWidth="1"/>
    <col min="2" max="2" width="56.57421875" style="2" customWidth="1"/>
    <col min="3" max="3" width="3.28125" style="2" hidden="1" customWidth="1"/>
    <col min="4" max="4" width="10.57421875" style="11" hidden="1" customWidth="1"/>
    <col min="5" max="5" width="12.28125" style="11" hidden="1" customWidth="1"/>
    <col min="6" max="6" width="12.140625" style="11" hidden="1" customWidth="1"/>
    <col min="7" max="7" width="11.28125" style="81" hidden="1" customWidth="1"/>
    <col min="8" max="8" width="11.421875" style="11" hidden="1" customWidth="1"/>
    <col min="9" max="9" width="11.140625" style="11" hidden="1" customWidth="1"/>
    <col min="10" max="10" width="11.7109375" style="11" hidden="1" customWidth="1"/>
    <col min="11" max="11" width="10.8515625" style="11" hidden="1" customWidth="1"/>
    <col min="12" max="13" width="12.00390625" style="11" hidden="1" customWidth="1"/>
    <col min="14" max="14" width="9.140625" style="11" customWidth="1"/>
    <col min="15" max="15" width="0" style="11" hidden="1" customWidth="1"/>
    <col min="16" max="16" width="0" style="82" hidden="1" customWidth="1"/>
    <col min="17" max="17" width="9.140625" style="82" customWidth="1"/>
    <col min="18" max="18" width="11.57421875" style="63" hidden="1" customWidth="1"/>
    <col min="19" max="19" width="9.140625" style="83" customWidth="1"/>
    <col min="20" max="20" width="7.8515625" style="82" hidden="1" customWidth="1"/>
    <col min="21" max="21" width="7.8515625" style="82" customWidth="1"/>
    <col min="22" max="22" width="8.28125" style="84" customWidth="1"/>
    <col min="23" max="23" width="1.57421875" style="84" customWidth="1"/>
    <col min="24" max="24" width="11.28125" style="11" hidden="1" customWidth="1"/>
    <col min="25" max="16384" width="9.140625" style="2" customWidth="1"/>
  </cols>
  <sheetData>
    <row r="1" ht="14.25" customHeight="1"/>
    <row r="2" ht="14.25" customHeight="1">
      <c r="A2" s="2" t="s">
        <v>152</v>
      </c>
    </row>
    <row r="3" ht="14.25" customHeight="1"/>
    <row r="4" spans="1:25" ht="20.25" customHeight="1">
      <c r="A4" s="203" t="s">
        <v>135</v>
      </c>
      <c r="B4" s="204"/>
      <c r="F4" s="85" t="s">
        <v>0</v>
      </c>
      <c r="G4" s="86"/>
      <c r="H4" s="87"/>
      <c r="I4" s="87"/>
      <c r="K4" s="88"/>
      <c r="L4" s="89"/>
      <c r="M4" s="89"/>
      <c r="N4" s="199" t="s">
        <v>150</v>
      </c>
      <c r="O4" s="200"/>
      <c r="P4" s="200"/>
      <c r="Q4" s="201"/>
      <c r="R4" s="90"/>
      <c r="S4" s="202" t="s">
        <v>138</v>
      </c>
      <c r="T4" s="200"/>
      <c r="U4" s="201"/>
      <c r="V4" s="198" t="s">
        <v>142</v>
      </c>
      <c r="W4" s="191"/>
      <c r="X4" s="148"/>
      <c r="Y4" s="30"/>
    </row>
    <row r="5" spans="1:24" ht="48.75" customHeight="1">
      <c r="A5" s="174"/>
      <c r="B5" s="175"/>
      <c r="D5" s="11" t="s">
        <v>1</v>
      </c>
      <c r="E5" s="11" t="s">
        <v>2</v>
      </c>
      <c r="F5" s="12" t="s">
        <v>3</v>
      </c>
      <c r="G5" s="13" t="s">
        <v>4</v>
      </c>
      <c r="H5" s="91" t="s">
        <v>56</v>
      </c>
      <c r="I5" s="91" t="s">
        <v>6</v>
      </c>
      <c r="J5" s="25" t="s">
        <v>7</v>
      </c>
      <c r="K5" s="22" t="s">
        <v>8</v>
      </c>
      <c r="L5" s="92" t="s">
        <v>9</v>
      </c>
      <c r="M5" s="92" t="s">
        <v>10</v>
      </c>
      <c r="N5" s="121" t="s">
        <v>140</v>
      </c>
      <c r="O5" s="122" t="s">
        <v>57</v>
      </c>
      <c r="P5" s="121" t="s">
        <v>11</v>
      </c>
      <c r="Q5" s="123" t="s">
        <v>141</v>
      </c>
      <c r="R5" s="124" t="s">
        <v>131</v>
      </c>
      <c r="S5" s="125" t="s">
        <v>140</v>
      </c>
      <c r="T5" s="126" t="s">
        <v>13</v>
      </c>
      <c r="U5" s="123" t="s">
        <v>141</v>
      </c>
      <c r="V5" s="192"/>
      <c r="W5" s="193"/>
      <c r="X5" s="149"/>
    </row>
    <row r="6" spans="1:24" ht="15.75" customHeight="1">
      <c r="A6" s="18" t="s">
        <v>144</v>
      </c>
      <c r="B6" s="19"/>
      <c r="C6" s="94"/>
      <c r="D6" s="20"/>
      <c r="E6" s="20"/>
      <c r="F6" s="21"/>
      <c r="G6" s="22"/>
      <c r="H6" s="92"/>
      <c r="I6" s="92"/>
      <c r="J6" s="25"/>
      <c r="K6" s="22"/>
      <c r="L6" s="92"/>
      <c r="M6" s="92"/>
      <c r="N6" s="150">
        <v>132422</v>
      </c>
      <c r="O6" s="151">
        <v>1</v>
      </c>
      <c r="P6" s="24"/>
      <c r="Q6" s="24"/>
      <c r="R6" s="93">
        <v>137735</v>
      </c>
      <c r="S6" s="93">
        <v>137735</v>
      </c>
      <c r="T6" s="26"/>
      <c r="U6" s="26"/>
      <c r="V6" s="152"/>
      <c r="W6" s="95"/>
      <c r="X6" s="20"/>
    </row>
    <row r="7" spans="1:24" ht="12">
      <c r="A7" s="30"/>
      <c r="B7" s="42"/>
      <c r="C7" s="5"/>
      <c r="D7" s="41"/>
      <c r="E7" s="41"/>
      <c r="F7" s="45">
        <v>132422387</v>
      </c>
      <c r="G7" s="99">
        <v>135693.31</v>
      </c>
      <c r="H7" s="45"/>
      <c r="I7" s="45"/>
      <c r="J7" s="49">
        <v>132422</v>
      </c>
      <c r="K7" s="49">
        <v>132422</v>
      </c>
      <c r="L7" s="49">
        <v>132422</v>
      </c>
      <c r="M7" s="49">
        <v>132422</v>
      </c>
      <c r="N7" s="5"/>
      <c r="O7" s="5"/>
      <c r="P7" s="5"/>
      <c r="Q7" s="119"/>
      <c r="R7" s="119"/>
      <c r="S7" s="119"/>
      <c r="T7" s="119"/>
      <c r="U7" s="119"/>
      <c r="V7" s="5"/>
      <c r="W7" s="98"/>
      <c r="X7" s="41"/>
    </row>
    <row r="8" spans="1:26" ht="12">
      <c r="A8" s="30" t="s">
        <v>145</v>
      </c>
      <c r="B8" s="42"/>
      <c r="C8" s="5"/>
      <c r="D8" s="41"/>
      <c r="E8" s="41"/>
      <c r="F8" s="45"/>
      <c r="G8" s="99"/>
      <c r="H8" s="45"/>
      <c r="I8" s="45"/>
      <c r="J8" s="49"/>
      <c r="K8" s="45"/>
      <c r="L8" s="45"/>
      <c r="M8" s="45"/>
      <c r="N8" s="5"/>
      <c r="O8" s="5"/>
      <c r="P8" s="5"/>
      <c r="Q8" s="119"/>
      <c r="R8" s="119"/>
      <c r="S8" s="119"/>
      <c r="T8" s="119"/>
      <c r="U8" s="119"/>
      <c r="V8" s="5"/>
      <c r="W8" s="98"/>
      <c r="X8" s="41"/>
      <c r="Z8" s="5"/>
    </row>
    <row r="9" spans="1:26" ht="12">
      <c r="A9" s="128" t="s">
        <v>153</v>
      </c>
      <c r="B9" s="42"/>
      <c r="C9" s="5"/>
      <c r="D9" s="41"/>
      <c r="E9" s="41"/>
      <c r="F9" s="45"/>
      <c r="G9" s="99"/>
      <c r="H9" s="45"/>
      <c r="I9" s="45"/>
      <c r="J9" s="49"/>
      <c r="K9" s="45"/>
      <c r="L9" s="45"/>
      <c r="M9" s="45"/>
      <c r="N9" s="5">
        <v>100</v>
      </c>
      <c r="O9" s="5"/>
      <c r="P9" s="5"/>
      <c r="Q9" s="113" t="s">
        <v>146</v>
      </c>
      <c r="R9" s="119"/>
      <c r="S9" s="119">
        <v>100</v>
      </c>
      <c r="T9" s="119"/>
      <c r="U9" s="113" t="s">
        <v>146</v>
      </c>
      <c r="V9" s="172" t="s">
        <v>146</v>
      </c>
      <c r="W9" s="98"/>
      <c r="X9" s="41"/>
      <c r="Z9" s="5"/>
    </row>
    <row r="10" spans="1:24" ht="12">
      <c r="A10" s="30" t="s">
        <v>169</v>
      </c>
      <c r="B10" s="42"/>
      <c r="C10" s="5"/>
      <c r="D10" s="41"/>
      <c r="E10" s="41"/>
      <c r="F10" s="45"/>
      <c r="G10" s="99"/>
      <c r="H10" s="45"/>
      <c r="I10" s="45"/>
      <c r="J10" s="49"/>
      <c r="K10" s="45"/>
      <c r="L10" s="45"/>
      <c r="M10" s="45"/>
      <c r="N10" s="38">
        <f>SUM(N12:N22)</f>
        <v>34.14469035360313</v>
      </c>
      <c r="O10" s="100"/>
      <c r="P10" s="101"/>
      <c r="Q10" s="101">
        <f>'OCC major'!N12</f>
        <v>0.17925864</v>
      </c>
      <c r="R10" s="46"/>
      <c r="S10" s="102">
        <f>SUM(S12:S22)</f>
        <v>34.797255599520824</v>
      </c>
      <c r="T10" s="96"/>
      <c r="U10" s="96">
        <f>'OCC major'!R12</f>
        <v>0.2019100158493215</v>
      </c>
      <c r="V10" s="97">
        <f>SUM(V12:V22)</f>
        <v>-0.7268529247244345</v>
      </c>
      <c r="W10" s="98" t="s">
        <v>132</v>
      </c>
      <c r="X10" s="41"/>
    </row>
    <row r="11" spans="1:24" ht="12">
      <c r="A11" s="30" t="s">
        <v>170</v>
      </c>
      <c r="B11" s="42"/>
      <c r="C11" s="5"/>
      <c r="D11" s="41" t="s">
        <v>58</v>
      </c>
      <c r="E11" s="41" t="s">
        <v>59</v>
      </c>
      <c r="F11" s="45"/>
      <c r="G11" s="99"/>
      <c r="H11" s="45"/>
      <c r="I11" s="45"/>
      <c r="J11" s="49"/>
      <c r="K11" s="45"/>
      <c r="L11" s="45"/>
      <c r="M11" s="45"/>
      <c r="N11" s="38"/>
      <c r="O11" s="100"/>
      <c r="P11" s="48"/>
      <c r="Q11" s="48"/>
      <c r="R11" s="49"/>
      <c r="S11" s="102"/>
      <c r="T11" s="38"/>
      <c r="U11" s="38"/>
      <c r="V11" s="97"/>
      <c r="W11" s="98"/>
      <c r="X11" s="41"/>
    </row>
    <row r="12" spans="1:24" ht="12">
      <c r="A12" s="30"/>
      <c r="B12" s="42" t="s">
        <v>219</v>
      </c>
      <c r="C12" s="5"/>
      <c r="D12" s="41" t="s">
        <v>60</v>
      </c>
      <c r="E12" s="41" t="s">
        <v>61</v>
      </c>
      <c r="F12" s="45">
        <v>12595206</v>
      </c>
      <c r="G12" s="99">
        <v>62932.810650693966</v>
      </c>
      <c r="H12" s="45">
        <v>12532273.189349307</v>
      </c>
      <c r="I12" s="45">
        <v>12658138.810650693</v>
      </c>
      <c r="J12" s="49">
        <v>12595</v>
      </c>
      <c r="K12" s="45">
        <v>63</v>
      </c>
      <c r="L12" s="45">
        <v>12532</v>
      </c>
      <c r="M12" s="45">
        <v>12658</v>
      </c>
      <c r="N12" s="38">
        <v>9.51138722488064</v>
      </c>
      <c r="O12" s="100">
        <v>0.0951138722488064</v>
      </c>
      <c r="P12" s="38">
        <v>0.0465141710675522</v>
      </c>
      <c r="Q12" s="38">
        <f>1.65*P12</f>
        <v>0.07674838226146112</v>
      </c>
      <c r="R12" s="49">
        <v>14468</v>
      </c>
      <c r="S12" s="102">
        <v>10.504229135659056</v>
      </c>
      <c r="T12" s="103">
        <v>0.07876811574633245</v>
      </c>
      <c r="U12" s="103">
        <f>1.65*T12</f>
        <v>0.12996739098144855</v>
      </c>
      <c r="V12" s="97">
        <v>-0.9928419107784165</v>
      </c>
      <c r="W12" s="98" t="s">
        <v>132</v>
      </c>
      <c r="X12" s="41" t="s">
        <v>17</v>
      </c>
    </row>
    <row r="13" spans="1:24" ht="12">
      <c r="A13" s="30"/>
      <c r="B13" s="42" t="s">
        <v>171</v>
      </c>
      <c r="C13" s="5"/>
      <c r="D13" s="41" t="s">
        <v>63</v>
      </c>
      <c r="E13" s="41" t="s">
        <v>64</v>
      </c>
      <c r="F13" s="45">
        <v>5599517</v>
      </c>
      <c r="G13" s="99">
        <v>41561.11856164124</v>
      </c>
      <c r="H13" s="45">
        <v>5557955.881438359</v>
      </c>
      <c r="I13" s="45">
        <v>5641078.118561641</v>
      </c>
      <c r="J13" s="49">
        <v>5600</v>
      </c>
      <c r="K13" s="45">
        <v>42</v>
      </c>
      <c r="L13" s="45">
        <v>5558</v>
      </c>
      <c r="M13" s="45">
        <v>5641</v>
      </c>
      <c r="N13" s="38">
        <v>4.228527461901136</v>
      </c>
      <c r="O13" s="100">
        <v>0.04228527461901136</v>
      </c>
      <c r="P13" s="38">
        <v>0.0310847270751419</v>
      </c>
      <c r="Q13" s="38">
        <f aca="true" t="shared" si="0" ref="Q13:Q78">1.65*P13</f>
        <v>0.05128979967398413</v>
      </c>
      <c r="R13" s="49">
        <v>5465</v>
      </c>
      <c r="S13" s="102">
        <v>3.9677641848477148</v>
      </c>
      <c r="T13" s="103">
        <v>0.05014741526696105</v>
      </c>
      <c r="U13" s="103">
        <f aca="true" t="shared" si="1" ref="U13:U78">1.65*T13</f>
        <v>0.08274323519048574</v>
      </c>
      <c r="V13" s="97">
        <v>0.26076327705342095</v>
      </c>
      <c r="W13" s="98" t="s">
        <v>132</v>
      </c>
      <c r="X13" s="41" t="s">
        <v>17</v>
      </c>
    </row>
    <row r="14" spans="1:24" ht="12">
      <c r="A14" s="30" t="s">
        <v>172</v>
      </c>
      <c r="B14" s="42"/>
      <c r="C14" s="5"/>
      <c r="D14" s="41" t="s">
        <v>65</v>
      </c>
      <c r="E14" s="41" t="s">
        <v>66</v>
      </c>
      <c r="F14" s="45"/>
      <c r="G14" s="99"/>
      <c r="H14" s="45"/>
      <c r="I14" s="45"/>
      <c r="J14" s="49"/>
      <c r="K14" s="45"/>
      <c r="L14" s="45"/>
      <c r="M14" s="45"/>
      <c r="N14" s="38"/>
      <c r="O14" s="100"/>
      <c r="P14" s="38"/>
      <c r="Q14" s="38"/>
      <c r="R14" s="49"/>
      <c r="S14" s="102"/>
      <c r="T14" s="103"/>
      <c r="U14" s="103"/>
      <c r="V14" s="97"/>
      <c r="W14" s="98"/>
      <c r="X14" s="41"/>
    </row>
    <row r="15" spans="1:24" ht="12">
      <c r="A15" s="30"/>
      <c r="B15" s="42" t="s">
        <v>173</v>
      </c>
      <c r="C15" s="5"/>
      <c r="D15" s="41" t="s">
        <v>68</v>
      </c>
      <c r="E15" s="41" t="s">
        <v>69</v>
      </c>
      <c r="F15" s="45">
        <v>3091652</v>
      </c>
      <c r="G15" s="99">
        <v>33402.829794581776</v>
      </c>
      <c r="H15" s="45">
        <v>3058249.170205418</v>
      </c>
      <c r="I15" s="45">
        <v>3125054.829794582</v>
      </c>
      <c r="J15" s="49">
        <v>3092</v>
      </c>
      <c r="K15" s="45">
        <v>33</v>
      </c>
      <c r="L15" s="45">
        <v>3058</v>
      </c>
      <c r="M15" s="45">
        <v>3125</v>
      </c>
      <c r="N15" s="38">
        <v>2.3346898285408493</v>
      </c>
      <c r="O15" s="100">
        <v>0.023346898285408493</v>
      </c>
      <c r="P15" s="38">
        <v>0.025110753049919592</v>
      </c>
      <c r="Q15" s="38">
        <f t="shared" si="0"/>
        <v>0.041432742532367325</v>
      </c>
      <c r="R15" s="49">
        <v>3122</v>
      </c>
      <c r="S15" s="102">
        <v>2.266671506879152</v>
      </c>
      <c r="T15" s="103">
        <v>0.038236906072313025</v>
      </c>
      <c r="U15" s="103">
        <f t="shared" si="1"/>
        <v>0.06309089501931649</v>
      </c>
      <c r="V15" s="97">
        <v>0.06801832166169719</v>
      </c>
      <c r="W15" s="98"/>
      <c r="X15" s="104" t="s">
        <v>21</v>
      </c>
    </row>
    <row r="16" spans="1:24" ht="12">
      <c r="A16" s="30"/>
      <c r="B16" s="42" t="s">
        <v>174</v>
      </c>
      <c r="C16" s="5"/>
      <c r="D16" s="41" t="s">
        <v>71</v>
      </c>
      <c r="E16" s="41" t="s">
        <v>72</v>
      </c>
      <c r="F16" s="45">
        <v>2664636</v>
      </c>
      <c r="G16" s="99">
        <v>30289.82207769468</v>
      </c>
      <c r="H16" s="45">
        <v>2634346.177922305</v>
      </c>
      <c r="I16" s="45">
        <v>2694925.822077695</v>
      </c>
      <c r="J16" s="49">
        <v>2665</v>
      </c>
      <c r="K16" s="45">
        <v>30</v>
      </c>
      <c r="L16" s="45">
        <v>2634</v>
      </c>
      <c r="M16" s="45">
        <v>2695</v>
      </c>
      <c r="N16" s="38">
        <v>2.0122247154478496</v>
      </c>
      <c r="O16" s="100">
        <v>0.020122247154478495</v>
      </c>
      <c r="P16" s="38">
        <v>0.022780516424858212</v>
      </c>
      <c r="Q16" s="38">
        <f t="shared" si="0"/>
        <v>0.03758785210101605</v>
      </c>
      <c r="R16" s="49">
        <v>2727</v>
      </c>
      <c r="S16" s="102">
        <v>1.9798889171234617</v>
      </c>
      <c r="T16" s="103">
        <v>0.035788633325196016</v>
      </c>
      <c r="U16" s="103">
        <f t="shared" si="1"/>
        <v>0.05905124498657342</v>
      </c>
      <c r="V16" s="167" t="s">
        <v>204</v>
      </c>
      <c r="W16" s="98"/>
      <c r="X16" s="104" t="s">
        <v>21</v>
      </c>
    </row>
    <row r="17" spans="1:24" ht="12">
      <c r="A17" s="30"/>
      <c r="B17" s="42" t="s">
        <v>175</v>
      </c>
      <c r="C17" s="5"/>
      <c r="D17" s="41" t="s">
        <v>74</v>
      </c>
      <c r="E17" s="41" t="s">
        <v>75</v>
      </c>
      <c r="F17" s="45">
        <v>1242804</v>
      </c>
      <c r="G17" s="99">
        <v>21249.534521137164</v>
      </c>
      <c r="H17" s="45">
        <v>1221554.4654788629</v>
      </c>
      <c r="I17" s="45">
        <v>1264053.5345211371</v>
      </c>
      <c r="J17" s="49">
        <v>1243</v>
      </c>
      <c r="K17" s="45">
        <v>21</v>
      </c>
      <c r="L17" s="45">
        <v>1222</v>
      </c>
      <c r="M17" s="45">
        <v>1264</v>
      </c>
      <c r="N17" s="38">
        <v>0.9385150261639673</v>
      </c>
      <c r="O17" s="100">
        <v>0.009385150261639674</v>
      </c>
      <c r="P17" s="38">
        <v>0.016017940515422203</v>
      </c>
      <c r="Q17" s="38">
        <f t="shared" si="0"/>
        <v>0.026429601850446634</v>
      </c>
      <c r="R17" s="49">
        <v>1375</v>
      </c>
      <c r="S17" s="102">
        <v>0.998293825098922</v>
      </c>
      <c r="T17" s="103">
        <v>0.025539808624275365</v>
      </c>
      <c r="U17" s="103">
        <f t="shared" si="1"/>
        <v>0.04214068423005435</v>
      </c>
      <c r="V17" s="97">
        <v>-0.059778798934954636</v>
      </c>
      <c r="W17" s="98" t="s">
        <v>132</v>
      </c>
      <c r="X17" s="41" t="s">
        <v>17</v>
      </c>
    </row>
    <row r="18" spans="1:24" ht="12">
      <c r="A18" s="30"/>
      <c r="B18" s="42" t="s">
        <v>176</v>
      </c>
      <c r="C18" s="5"/>
      <c r="D18" s="41" t="s">
        <v>77</v>
      </c>
      <c r="E18" s="41" t="s">
        <v>78</v>
      </c>
      <c r="F18" s="45">
        <v>2059877</v>
      </c>
      <c r="G18" s="99">
        <v>24969.527278941427</v>
      </c>
      <c r="H18" s="45">
        <v>2034907.4727210586</v>
      </c>
      <c r="I18" s="45">
        <v>2084846.5272789414</v>
      </c>
      <c r="J18" s="49">
        <v>2060</v>
      </c>
      <c r="K18" s="45">
        <v>25</v>
      </c>
      <c r="L18" s="45">
        <v>2035</v>
      </c>
      <c r="M18" s="45">
        <v>2085</v>
      </c>
      <c r="N18" s="38">
        <v>1.5555353189638548</v>
      </c>
      <c r="O18" s="100">
        <v>0.015555353189638547</v>
      </c>
      <c r="P18" s="38">
        <v>0.018788479209381353</v>
      </c>
      <c r="Q18" s="38">
        <f t="shared" si="0"/>
        <v>0.03100099069547923</v>
      </c>
      <c r="R18" s="49">
        <v>2184</v>
      </c>
      <c r="S18" s="102">
        <v>1.5856536101934875</v>
      </c>
      <c r="T18" s="103">
        <v>0.03209227265126782</v>
      </c>
      <c r="U18" s="103">
        <f t="shared" si="1"/>
        <v>0.052952249874591906</v>
      </c>
      <c r="V18" s="167" t="s">
        <v>204</v>
      </c>
      <c r="W18" s="98"/>
      <c r="X18" s="104" t="s">
        <v>21</v>
      </c>
    </row>
    <row r="19" spans="1:24" ht="12">
      <c r="A19" s="30"/>
      <c r="B19" s="42" t="s">
        <v>177</v>
      </c>
      <c r="C19" s="5"/>
      <c r="D19" s="41" t="s">
        <v>80</v>
      </c>
      <c r="E19" s="41" t="s">
        <v>81</v>
      </c>
      <c r="F19" s="45">
        <v>1495941</v>
      </c>
      <c r="G19" s="99">
        <v>19574.104399828873</v>
      </c>
      <c r="H19" s="45">
        <v>1476366.895600171</v>
      </c>
      <c r="I19" s="45">
        <v>1515515.104399829</v>
      </c>
      <c r="J19" s="49">
        <v>1496</v>
      </c>
      <c r="K19" s="45">
        <v>20</v>
      </c>
      <c r="L19" s="45">
        <v>1476</v>
      </c>
      <c r="M19" s="45">
        <v>1516</v>
      </c>
      <c r="N19" s="38">
        <v>1.1296737914866315</v>
      </c>
      <c r="O19" s="100">
        <v>0.011296737914866314</v>
      </c>
      <c r="P19" s="38">
        <v>0.014736171463826926</v>
      </c>
      <c r="Q19" s="38">
        <f t="shared" si="0"/>
        <v>0.024314682915314426</v>
      </c>
      <c r="R19" s="49">
        <v>1508</v>
      </c>
      <c r="S19" s="102">
        <v>1.0948560641812175</v>
      </c>
      <c r="T19" s="103">
        <v>0.026733453173027204</v>
      </c>
      <c r="U19" s="103">
        <f t="shared" si="1"/>
        <v>0.044110197735494884</v>
      </c>
      <c r="V19" s="167" t="s">
        <v>204</v>
      </c>
      <c r="W19" s="98"/>
      <c r="X19" s="104" t="s">
        <v>21</v>
      </c>
    </row>
    <row r="20" spans="1:24" ht="12">
      <c r="A20" s="30"/>
      <c r="B20" s="42" t="s">
        <v>178</v>
      </c>
      <c r="C20" s="5"/>
      <c r="D20" s="41" t="s">
        <v>83</v>
      </c>
      <c r="E20" s="41" t="s">
        <v>84</v>
      </c>
      <c r="F20" s="45">
        <v>7517709</v>
      </c>
      <c r="G20" s="99">
        <v>53271.61549487776</v>
      </c>
      <c r="H20" s="45">
        <v>7464437.384505122</v>
      </c>
      <c r="I20" s="45">
        <v>7570980.615494878</v>
      </c>
      <c r="J20" s="49">
        <v>7518</v>
      </c>
      <c r="K20" s="45">
        <v>53</v>
      </c>
      <c r="L20" s="45">
        <v>7464</v>
      </c>
      <c r="M20" s="45">
        <v>7571</v>
      </c>
      <c r="N20" s="38">
        <v>5.67706803231088</v>
      </c>
      <c r="O20" s="100">
        <v>0.05677068032310881</v>
      </c>
      <c r="P20" s="38">
        <v>0.03980572666487133</v>
      </c>
      <c r="Q20" s="38">
        <f t="shared" si="0"/>
        <v>0.06567944899703769</v>
      </c>
      <c r="R20" s="49">
        <v>7768</v>
      </c>
      <c r="S20" s="102">
        <v>5.639815587904309</v>
      </c>
      <c r="T20" s="103">
        <v>0.05926440778011425</v>
      </c>
      <c r="U20" s="103">
        <f t="shared" si="1"/>
        <v>0.0977862728371885</v>
      </c>
      <c r="V20" s="167" t="s">
        <v>204</v>
      </c>
      <c r="W20" s="98"/>
      <c r="X20" s="104" t="s">
        <v>21</v>
      </c>
    </row>
    <row r="21" spans="1:24" ht="12">
      <c r="A21" s="30"/>
      <c r="B21" s="42" t="s">
        <v>179</v>
      </c>
      <c r="C21" s="5"/>
      <c r="D21" s="41" t="s">
        <v>86</v>
      </c>
      <c r="E21" s="41" t="s">
        <v>87</v>
      </c>
      <c r="F21" s="45">
        <v>2444564</v>
      </c>
      <c r="G21" s="99">
        <v>30179.07859411384</v>
      </c>
      <c r="H21" s="45">
        <v>2414384.9214058863</v>
      </c>
      <c r="I21" s="45">
        <v>2474743.0785941137</v>
      </c>
      <c r="J21" s="49">
        <v>2445</v>
      </c>
      <c r="K21" s="45">
        <v>30</v>
      </c>
      <c r="L21" s="45">
        <v>2414</v>
      </c>
      <c r="M21" s="45">
        <v>2475</v>
      </c>
      <c r="N21" s="38">
        <v>1.8460352931109751</v>
      </c>
      <c r="O21" s="100">
        <v>0.01846035293110975</v>
      </c>
      <c r="P21" s="38">
        <v>0.022711371458205672</v>
      </c>
      <c r="Q21" s="38">
        <f t="shared" si="0"/>
        <v>0.037473762906039355</v>
      </c>
      <c r="R21" s="49">
        <v>2663</v>
      </c>
      <c r="S21" s="102">
        <v>1.9334228772643118</v>
      </c>
      <c r="T21" s="103">
        <v>0.03537455960020606</v>
      </c>
      <c r="U21" s="103">
        <f t="shared" si="1"/>
        <v>0.05836802334033999</v>
      </c>
      <c r="V21" s="97">
        <v>-0.0873875841533367</v>
      </c>
      <c r="W21" s="98" t="s">
        <v>132</v>
      </c>
      <c r="X21" s="41" t="s">
        <v>17</v>
      </c>
    </row>
    <row r="22" spans="1:24" ht="12">
      <c r="A22" s="30"/>
      <c r="B22" s="42" t="s">
        <v>180</v>
      </c>
      <c r="C22" s="5"/>
      <c r="D22" s="41" t="s">
        <v>89</v>
      </c>
      <c r="E22" s="41" t="s">
        <v>90</v>
      </c>
      <c r="F22" s="45">
        <v>6503308</v>
      </c>
      <c r="G22" s="99">
        <v>44932.71168819995</v>
      </c>
      <c r="H22" s="45">
        <v>6458375.2883118</v>
      </c>
      <c r="I22" s="45">
        <v>6548240.7116882</v>
      </c>
      <c r="J22" s="49">
        <v>6503</v>
      </c>
      <c r="K22" s="45">
        <v>45</v>
      </c>
      <c r="L22" s="45">
        <v>6458</v>
      </c>
      <c r="M22" s="45">
        <v>6548</v>
      </c>
      <c r="N22" s="38">
        <v>4.911033660796343</v>
      </c>
      <c r="O22" s="100">
        <v>0.04911033660796343</v>
      </c>
      <c r="P22" s="38">
        <v>0.03355610951196747</v>
      </c>
      <c r="Q22" s="38">
        <f t="shared" si="0"/>
        <v>0.05536758069474632</v>
      </c>
      <c r="R22" s="49">
        <v>6648</v>
      </c>
      <c r="S22" s="102">
        <v>4.8266598903691875</v>
      </c>
      <c r="T22" s="103">
        <v>0.055061509199946713</v>
      </c>
      <c r="U22" s="103">
        <f t="shared" si="1"/>
        <v>0.09085149017991208</v>
      </c>
      <c r="V22" s="97">
        <v>0.08437377042715521</v>
      </c>
      <c r="W22" s="98"/>
      <c r="X22" s="104" t="s">
        <v>21</v>
      </c>
    </row>
    <row r="23" spans="1:24" ht="12">
      <c r="A23" s="30" t="s">
        <v>181</v>
      </c>
      <c r="B23" s="42"/>
      <c r="C23" s="5"/>
      <c r="D23" s="41" t="s">
        <v>19</v>
      </c>
      <c r="E23" s="41" t="s">
        <v>20</v>
      </c>
      <c r="F23" s="45"/>
      <c r="G23" s="99"/>
      <c r="H23" s="45"/>
      <c r="I23" s="45"/>
      <c r="J23" s="49"/>
      <c r="K23" s="45"/>
      <c r="L23" s="45"/>
      <c r="M23" s="45">
        <v>0</v>
      </c>
      <c r="N23" s="38">
        <f>SUM(N24:N28)</f>
        <v>16.123700443490723</v>
      </c>
      <c r="O23" s="100"/>
      <c r="P23" s="38"/>
      <c r="Q23" s="38">
        <f>'OCC major'!N13</f>
        <v>0.101340855</v>
      </c>
      <c r="R23" s="49"/>
      <c r="S23" s="102">
        <f>SUM(S24:S28)</f>
        <v>16.035139942643482</v>
      </c>
      <c r="T23" s="103"/>
      <c r="U23" s="103">
        <f>'OCC major'!S13</f>
        <v>0.0860416608609782</v>
      </c>
      <c r="V23" s="97">
        <f>SUM(V24:V28)</f>
        <v>0.08856050084723965</v>
      </c>
      <c r="W23" s="98"/>
      <c r="X23" s="41"/>
    </row>
    <row r="24" spans="1:24" ht="12">
      <c r="A24" s="30"/>
      <c r="B24" s="42" t="s">
        <v>182</v>
      </c>
      <c r="C24" s="5"/>
      <c r="D24" s="41" t="s">
        <v>92</v>
      </c>
      <c r="E24" s="41" t="s">
        <v>93</v>
      </c>
      <c r="F24" s="45">
        <v>2909926</v>
      </c>
      <c r="G24" s="99">
        <v>32173.24548600125</v>
      </c>
      <c r="H24" s="45">
        <v>2877752.7545139985</v>
      </c>
      <c r="I24" s="45">
        <v>2942099.2454860015</v>
      </c>
      <c r="J24" s="49">
        <v>2910</v>
      </c>
      <c r="K24" s="45">
        <v>32</v>
      </c>
      <c r="L24" s="45">
        <v>2878</v>
      </c>
      <c r="M24" s="45">
        <v>2942</v>
      </c>
      <c r="N24" s="38">
        <v>2.197457745569863</v>
      </c>
      <c r="O24" s="100">
        <v>0.021974577455698634</v>
      </c>
      <c r="P24" s="38">
        <v>0.024191356212416644</v>
      </c>
      <c r="Q24" s="38">
        <f t="shared" si="0"/>
        <v>0.039915737750487464</v>
      </c>
      <c r="R24" s="49">
        <v>2926</v>
      </c>
      <c r="S24" s="102">
        <v>2.1243692598105057</v>
      </c>
      <c r="T24" s="103">
        <v>0.03704412984355309</v>
      </c>
      <c r="U24" s="103">
        <f t="shared" si="1"/>
        <v>0.0611228142418626</v>
      </c>
      <c r="V24" s="97">
        <v>0.07308848575935745</v>
      </c>
      <c r="W24" s="98" t="s">
        <v>132</v>
      </c>
      <c r="X24" s="41" t="s">
        <v>17</v>
      </c>
    </row>
    <row r="25" spans="1:24" ht="12">
      <c r="A25" s="30"/>
      <c r="B25" s="42" t="s">
        <v>183</v>
      </c>
      <c r="C25" s="5"/>
      <c r="D25" s="41" t="s">
        <v>95</v>
      </c>
      <c r="E25" s="41" t="s">
        <v>96</v>
      </c>
      <c r="F25" s="45">
        <v>2823344</v>
      </c>
      <c r="G25" s="99">
        <v>34921.23892049794</v>
      </c>
      <c r="H25" s="45">
        <v>2788422.7610795023</v>
      </c>
      <c r="I25" s="45">
        <v>2858265.2389204977</v>
      </c>
      <c r="J25" s="49">
        <v>2823</v>
      </c>
      <c r="K25" s="45">
        <v>35</v>
      </c>
      <c r="L25" s="45">
        <v>2788</v>
      </c>
      <c r="M25" s="45">
        <v>2858</v>
      </c>
      <c r="N25" s="38">
        <v>2.132074541142352</v>
      </c>
      <c r="O25" s="100">
        <v>0.021320745411423522</v>
      </c>
      <c r="P25" s="38">
        <v>0.026280444957474433</v>
      </c>
      <c r="Q25" s="38">
        <f t="shared" si="0"/>
        <v>0.043362734179832815</v>
      </c>
      <c r="R25" s="49">
        <v>2727</v>
      </c>
      <c r="S25" s="102">
        <v>1.9798889171234617</v>
      </c>
      <c r="T25" s="103">
        <v>0.035788633325196016</v>
      </c>
      <c r="U25" s="103">
        <f t="shared" si="1"/>
        <v>0.05905124498657342</v>
      </c>
      <c r="V25" s="97">
        <v>0.15218562401889035</v>
      </c>
      <c r="W25" s="98" t="s">
        <v>132</v>
      </c>
      <c r="X25" s="41" t="s">
        <v>17</v>
      </c>
    </row>
    <row r="26" spans="1:24" ht="12">
      <c r="A26" s="30"/>
      <c r="B26" s="42" t="s">
        <v>184</v>
      </c>
      <c r="C26" s="5"/>
      <c r="D26" s="41" t="s">
        <v>98</v>
      </c>
      <c r="E26" s="41" t="s">
        <v>99</v>
      </c>
      <c r="F26" s="45">
        <v>6754655</v>
      </c>
      <c r="G26" s="99">
        <v>55247.242705192984</v>
      </c>
      <c r="H26" s="45">
        <v>6699407.757294807</v>
      </c>
      <c r="I26" s="45">
        <v>6809902.242705193</v>
      </c>
      <c r="J26" s="49">
        <v>6755</v>
      </c>
      <c r="K26" s="45">
        <v>55</v>
      </c>
      <c r="L26" s="45">
        <v>6699</v>
      </c>
      <c r="M26" s="45">
        <v>6810</v>
      </c>
      <c r="N26" s="38">
        <v>5.100840690932418</v>
      </c>
      <c r="O26" s="100">
        <v>0.05100840690932418</v>
      </c>
      <c r="P26" s="38">
        <v>0.04139176056783549</v>
      </c>
      <c r="Q26" s="38">
        <f t="shared" si="0"/>
        <v>0.06829640493692855</v>
      </c>
      <c r="R26" s="49">
        <v>7254</v>
      </c>
      <c r="S26" s="102">
        <v>5.266635205285512</v>
      </c>
      <c r="T26" s="103">
        <v>0.05738325865851972</v>
      </c>
      <c r="U26" s="103">
        <f t="shared" si="1"/>
        <v>0.09468237678655753</v>
      </c>
      <c r="V26" s="97">
        <v>-0.16579451435309434</v>
      </c>
      <c r="W26" s="98" t="s">
        <v>132</v>
      </c>
      <c r="X26" s="41" t="s">
        <v>17</v>
      </c>
    </row>
    <row r="27" spans="1:24" ht="12">
      <c r="A27" s="30"/>
      <c r="B27" s="42" t="s">
        <v>185</v>
      </c>
      <c r="C27" s="5"/>
      <c r="D27" s="41" t="s">
        <v>101</v>
      </c>
      <c r="E27" s="41" t="s">
        <v>102</v>
      </c>
      <c r="F27" s="45">
        <v>4886978</v>
      </c>
      <c r="G27" s="99">
        <v>39894.53770295126</v>
      </c>
      <c r="H27" s="45">
        <v>4847083.462297048</v>
      </c>
      <c r="I27" s="45">
        <v>4926872.537702952</v>
      </c>
      <c r="J27" s="49">
        <v>4887</v>
      </c>
      <c r="K27" s="45">
        <v>40</v>
      </c>
      <c r="L27" s="45">
        <v>4847</v>
      </c>
      <c r="M27" s="45">
        <v>4927</v>
      </c>
      <c r="N27" s="38">
        <v>3.6904469936793998</v>
      </c>
      <c r="O27" s="100">
        <v>0.036904469936794</v>
      </c>
      <c r="P27" s="38">
        <v>0.02988845025298386</v>
      </c>
      <c r="Q27" s="38">
        <f t="shared" si="0"/>
        <v>0.04931594291742337</v>
      </c>
      <c r="R27" s="49">
        <v>4947</v>
      </c>
      <c r="S27" s="102">
        <v>3.591679674737721</v>
      </c>
      <c r="T27" s="103">
        <v>0.04780498248176802</v>
      </c>
      <c r="U27" s="103">
        <f t="shared" si="1"/>
        <v>0.07887822109491723</v>
      </c>
      <c r="V27" s="97">
        <v>0.0987673189416789</v>
      </c>
      <c r="W27" s="98" t="s">
        <v>132</v>
      </c>
      <c r="X27" s="41" t="s">
        <v>17</v>
      </c>
    </row>
    <row r="28" spans="1:24" ht="12">
      <c r="A28" s="30"/>
      <c r="B28" s="42" t="s">
        <v>186</v>
      </c>
      <c r="C28" s="5"/>
      <c r="D28" s="41" t="s">
        <v>104</v>
      </c>
      <c r="E28" s="41" t="s">
        <v>105</v>
      </c>
      <c r="F28" s="45">
        <v>3976486</v>
      </c>
      <c r="G28" s="99">
        <v>37800.493314304775</v>
      </c>
      <c r="H28" s="45">
        <v>3938685.506685695</v>
      </c>
      <c r="I28" s="45">
        <v>4014286.493314305</v>
      </c>
      <c r="J28" s="49">
        <v>3976</v>
      </c>
      <c r="K28" s="45">
        <v>38</v>
      </c>
      <c r="L28" s="45">
        <v>3939</v>
      </c>
      <c r="M28" s="45">
        <v>4014</v>
      </c>
      <c r="N28" s="38">
        <v>3.002880472166689</v>
      </c>
      <c r="O28" s="100">
        <v>0.03002880472166689</v>
      </c>
      <c r="P28" s="38">
        <v>0.02837906466314023</v>
      </c>
      <c r="Q28" s="38">
        <f t="shared" si="0"/>
        <v>0.046825456694181374</v>
      </c>
      <c r="R28" s="49">
        <v>4232</v>
      </c>
      <c r="S28" s="102">
        <v>3.072566885686282</v>
      </c>
      <c r="T28" s="103">
        <v>0.04433443062702136</v>
      </c>
      <c r="U28" s="103">
        <f t="shared" si="1"/>
        <v>0.07315181053458523</v>
      </c>
      <c r="V28" s="97">
        <v>-0.0696864135195927</v>
      </c>
      <c r="W28" s="98"/>
      <c r="X28" s="104" t="s">
        <v>21</v>
      </c>
    </row>
    <row r="29" spans="1:24" ht="12">
      <c r="A29" s="30" t="s">
        <v>187</v>
      </c>
      <c r="B29" s="42"/>
      <c r="C29" s="5"/>
      <c r="D29" s="41" t="s">
        <v>22</v>
      </c>
      <c r="E29" s="41" t="s">
        <v>23</v>
      </c>
      <c r="F29" s="45"/>
      <c r="G29" s="99"/>
      <c r="H29" s="45"/>
      <c r="I29" s="45"/>
      <c r="J29" s="49"/>
      <c r="K29" s="45"/>
      <c r="L29" s="45"/>
      <c r="M29" s="45">
        <v>0</v>
      </c>
      <c r="N29" s="38">
        <f>SUM(N30:N31)</f>
        <v>26.244030777061887</v>
      </c>
      <c r="O29" s="100"/>
      <c r="P29" s="38"/>
      <c r="Q29" s="38">
        <f>'OCC major'!N14</f>
        <v>0.14244862499999997</v>
      </c>
      <c r="R29" s="49"/>
      <c r="S29" s="102">
        <f>SUM(S30:S31)</f>
        <v>25.771227356880967</v>
      </c>
      <c r="T29" s="103"/>
      <c r="U29" s="103">
        <f>'OCC major'!R14</f>
        <v>0.18539743130952765</v>
      </c>
      <c r="V29" s="97">
        <f>SUM(V30:V31)</f>
        <v>0.47280342018091837</v>
      </c>
      <c r="W29" s="98" t="s">
        <v>132</v>
      </c>
      <c r="X29" s="41"/>
    </row>
    <row r="30" spans="1:24" ht="12">
      <c r="A30" s="30"/>
      <c r="B30" s="42" t="s">
        <v>188</v>
      </c>
      <c r="C30" s="5"/>
      <c r="D30" s="41" t="s">
        <v>108</v>
      </c>
      <c r="E30" s="41" t="s">
        <v>109</v>
      </c>
      <c r="F30" s="45">
        <v>15052168</v>
      </c>
      <c r="G30" s="99">
        <v>68544.32308660215</v>
      </c>
      <c r="H30" s="45">
        <v>14983623.676913397</v>
      </c>
      <c r="I30" s="45">
        <v>15120712.323086603</v>
      </c>
      <c r="J30" s="49">
        <v>15052</v>
      </c>
      <c r="K30" s="45">
        <v>69</v>
      </c>
      <c r="L30" s="45">
        <v>14984</v>
      </c>
      <c r="M30" s="45">
        <v>15121</v>
      </c>
      <c r="N30" s="38">
        <v>11.366784983267216</v>
      </c>
      <c r="O30" s="100">
        <v>0.11366784983267217</v>
      </c>
      <c r="P30" s="38">
        <v>0.05043438527716011</v>
      </c>
      <c r="Q30" s="38">
        <f t="shared" si="0"/>
        <v>0.08321673570731418</v>
      </c>
      <c r="R30" s="49">
        <v>15960</v>
      </c>
      <c r="S30" s="102">
        <v>11.587468689875486</v>
      </c>
      <c r="T30" s="103">
        <v>0.08222773090104914</v>
      </c>
      <c r="U30" s="103">
        <f t="shared" si="1"/>
        <v>0.13567575598673107</v>
      </c>
      <c r="V30" s="97">
        <v>-0.22068370660826986</v>
      </c>
      <c r="W30" s="98" t="s">
        <v>132</v>
      </c>
      <c r="X30" s="41" t="s">
        <v>17</v>
      </c>
    </row>
    <row r="31" spans="1:24" ht="12">
      <c r="A31" s="30"/>
      <c r="B31" s="42" t="s">
        <v>189</v>
      </c>
      <c r="C31" s="5"/>
      <c r="D31" s="41" t="s">
        <v>111</v>
      </c>
      <c r="E31" s="41" t="s">
        <v>112</v>
      </c>
      <c r="F31" s="45">
        <v>19700804</v>
      </c>
      <c r="G31" s="99">
        <v>80309.73965391744</v>
      </c>
      <c r="H31" s="45">
        <v>19620494.26034608</v>
      </c>
      <c r="I31" s="45">
        <v>19781113.73965392</v>
      </c>
      <c r="J31" s="49">
        <v>19701</v>
      </c>
      <c r="K31" s="45">
        <v>80</v>
      </c>
      <c r="L31" s="45">
        <v>19620</v>
      </c>
      <c r="M31" s="45">
        <v>19781</v>
      </c>
      <c r="N31" s="38">
        <v>14.87724579379467</v>
      </c>
      <c r="O31" s="100">
        <v>0.1487724579379467</v>
      </c>
      <c r="P31" s="38">
        <v>0.05869935583059117</v>
      </c>
      <c r="Q31" s="38">
        <f t="shared" si="0"/>
        <v>0.09685393712047542</v>
      </c>
      <c r="R31" s="49">
        <v>19536</v>
      </c>
      <c r="S31" s="102">
        <v>14.183758667005481</v>
      </c>
      <c r="T31" s="103">
        <v>0.08962878676491438</v>
      </c>
      <c r="U31" s="103">
        <f t="shared" si="1"/>
        <v>0.14788749816210872</v>
      </c>
      <c r="V31" s="97">
        <v>0.6934871267891882</v>
      </c>
      <c r="W31" s="98" t="s">
        <v>132</v>
      </c>
      <c r="X31" s="41" t="s">
        <v>17</v>
      </c>
    </row>
    <row r="32" spans="1:24" ht="12">
      <c r="A32" s="30" t="s">
        <v>190</v>
      </c>
      <c r="B32" s="42"/>
      <c r="C32" s="5"/>
      <c r="D32" s="41" t="s">
        <v>24</v>
      </c>
      <c r="E32" s="41" t="s">
        <v>25</v>
      </c>
      <c r="F32" s="45">
        <v>935847</v>
      </c>
      <c r="G32" s="99">
        <v>21827.060530756313</v>
      </c>
      <c r="H32" s="45">
        <v>914019.9394692436</v>
      </c>
      <c r="I32" s="45">
        <v>957674.0605307564</v>
      </c>
      <c r="J32" s="49">
        <v>936</v>
      </c>
      <c r="K32" s="45">
        <v>22</v>
      </c>
      <c r="L32" s="45">
        <v>914</v>
      </c>
      <c r="M32" s="45">
        <v>958</v>
      </c>
      <c r="N32" s="38">
        <v>0.7067135861249806</v>
      </c>
      <c r="O32" s="100">
        <v>0.007067135861249805</v>
      </c>
      <c r="P32" s="38">
        <v>0.016466992494820233</v>
      </c>
      <c r="Q32" s="38">
        <f t="shared" si="0"/>
        <v>0.027170537616453383</v>
      </c>
      <c r="R32" s="49">
        <v>1050</v>
      </c>
      <c r="S32" s="102">
        <v>0.7623334664391768</v>
      </c>
      <c r="T32" s="103">
        <v>0.022344872010275078</v>
      </c>
      <c r="U32" s="103">
        <f t="shared" si="1"/>
        <v>0.03686903881695388</v>
      </c>
      <c r="V32" s="97">
        <v>-0.05561988031419618</v>
      </c>
      <c r="W32" s="98" t="s">
        <v>132</v>
      </c>
      <c r="X32" s="41" t="s">
        <v>17</v>
      </c>
    </row>
    <row r="33" spans="1:24" ht="12">
      <c r="A33" s="30" t="s">
        <v>191</v>
      </c>
      <c r="B33" s="42"/>
      <c r="C33" s="5"/>
      <c r="D33" s="41" t="s">
        <v>26</v>
      </c>
      <c r="E33" s="41" t="s">
        <v>27</v>
      </c>
      <c r="F33" s="45"/>
      <c r="G33" s="99"/>
      <c r="H33" s="45"/>
      <c r="I33" s="45"/>
      <c r="J33" s="49"/>
      <c r="K33" s="45"/>
      <c r="L33" s="45"/>
      <c r="M33" s="45">
        <v>0</v>
      </c>
      <c r="N33" s="38">
        <f>SUM(N34:N35)</f>
        <v>9.524606288814292</v>
      </c>
      <c r="O33" s="100"/>
      <c r="P33" s="38"/>
      <c r="Q33" s="38">
        <f>'OCC major'!N16</f>
        <v>0.09663522</v>
      </c>
      <c r="R33" s="49"/>
      <c r="S33" s="102">
        <f>SUM(S34:S35)</f>
        <v>9.550949286673685</v>
      </c>
      <c r="T33" s="103"/>
      <c r="U33" s="103">
        <f>'OCC major'!R16</f>
        <v>0.12458762784686155</v>
      </c>
      <c r="V33" s="167" t="s">
        <v>204</v>
      </c>
      <c r="W33" s="98"/>
      <c r="X33" s="41"/>
    </row>
    <row r="34" spans="1:24" ht="12">
      <c r="A34" s="30"/>
      <c r="B34" s="42" t="s">
        <v>192</v>
      </c>
      <c r="C34" s="5"/>
      <c r="D34" s="41" t="s">
        <v>115</v>
      </c>
      <c r="E34" s="41" t="s">
        <v>116</v>
      </c>
      <c r="F34" s="45">
        <v>7827872</v>
      </c>
      <c r="G34" s="99">
        <v>62945.5383372396</v>
      </c>
      <c r="H34" s="45">
        <v>7764926.46166276</v>
      </c>
      <c r="I34" s="45">
        <v>7890817.53833724</v>
      </c>
      <c r="J34" s="49">
        <v>7828</v>
      </c>
      <c r="K34" s="45">
        <v>63</v>
      </c>
      <c r="L34" s="45">
        <v>7765</v>
      </c>
      <c r="M34" s="45">
        <v>7891</v>
      </c>
      <c r="N34" s="38">
        <v>5.911290513136573</v>
      </c>
      <c r="O34" s="100">
        <v>0.05911290513136574</v>
      </c>
      <c r="P34" s="38">
        <v>0.047146385663274684</v>
      </c>
      <c r="Q34" s="38">
        <f t="shared" si="0"/>
        <v>0.07779153634440322</v>
      </c>
      <c r="R34" s="49">
        <v>8114</v>
      </c>
      <c r="S34" s="102">
        <v>5.891022615892838</v>
      </c>
      <c r="T34" s="103">
        <v>0.06048921922391842</v>
      </c>
      <c r="U34" s="103">
        <f t="shared" si="1"/>
        <v>0.0998072117194654</v>
      </c>
      <c r="V34" s="167" t="s">
        <v>204</v>
      </c>
      <c r="W34" s="98"/>
      <c r="X34" s="104" t="s">
        <v>21</v>
      </c>
    </row>
    <row r="35" spans="1:24" ht="12">
      <c r="A35" s="30"/>
      <c r="B35" s="42" t="s">
        <v>193</v>
      </c>
      <c r="C35" s="5"/>
      <c r="D35" s="41" t="s">
        <v>118</v>
      </c>
      <c r="E35" s="41" t="s">
        <v>119</v>
      </c>
      <c r="F35" s="45">
        <v>4784839</v>
      </c>
      <c r="G35" s="99">
        <v>40880.74117958846</v>
      </c>
      <c r="H35" s="45">
        <v>4743958.258820412</v>
      </c>
      <c r="I35" s="45">
        <v>4825719.741179588</v>
      </c>
      <c r="J35" s="49">
        <v>4785</v>
      </c>
      <c r="K35" s="45">
        <v>41</v>
      </c>
      <c r="L35" s="45">
        <v>4744</v>
      </c>
      <c r="M35" s="45">
        <v>4826</v>
      </c>
      <c r="N35" s="38">
        <v>3.613315775677718</v>
      </c>
      <c r="O35" s="100">
        <v>0.03613315775677718</v>
      </c>
      <c r="P35" s="38">
        <v>0.030648635031195276</v>
      </c>
      <c r="Q35" s="38">
        <f t="shared" si="0"/>
        <v>0.0505702478014722</v>
      </c>
      <c r="R35" s="49">
        <v>5041</v>
      </c>
      <c r="S35" s="102">
        <v>3.659926670780847</v>
      </c>
      <c r="T35" s="103">
        <v>0.04823994288918187</v>
      </c>
      <c r="U35" s="103">
        <f t="shared" si="1"/>
        <v>0.07959590576715007</v>
      </c>
      <c r="V35" s="167" t="s">
        <v>204</v>
      </c>
      <c r="W35" s="98"/>
      <c r="X35" s="104" t="s">
        <v>21</v>
      </c>
    </row>
    <row r="36" spans="1:24" ht="12">
      <c r="A36" s="30" t="s">
        <v>194</v>
      </c>
      <c r="B36" s="42"/>
      <c r="C36" s="5"/>
      <c r="D36" s="41" t="s">
        <v>28</v>
      </c>
      <c r="E36" s="41" t="s">
        <v>29</v>
      </c>
      <c r="F36" s="45"/>
      <c r="G36" s="99"/>
      <c r="H36" s="45"/>
      <c r="I36" s="45"/>
      <c r="J36" s="49"/>
      <c r="K36" s="45"/>
      <c r="L36" s="45">
        <v>0</v>
      </c>
      <c r="M36" s="45">
        <v>0</v>
      </c>
      <c r="N36" s="38">
        <f>SUM(N37:N38)</f>
        <v>13.256258550904992</v>
      </c>
      <c r="O36" s="100"/>
      <c r="P36" s="38"/>
      <c r="Q36" s="38">
        <f>'OCC major'!N17</f>
        <v>0.1286802</v>
      </c>
      <c r="R36" s="49"/>
      <c r="S36" s="102">
        <f>SUM(S37:S38)</f>
        <v>13.08309434784187</v>
      </c>
      <c r="T36" s="103"/>
      <c r="U36" s="103">
        <f>'OCC major'!R17</f>
        <v>0.1429410857321751</v>
      </c>
      <c r="V36" s="97">
        <f>'OCC major'!S17</f>
        <v>0.17307280752650556</v>
      </c>
      <c r="W36" s="98"/>
      <c r="X36" s="41"/>
    </row>
    <row r="37" spans="1:24" ht="12">
      <c r="A37" s="30"/>
      <c r="B37" s="42" t="s">
        <v>195</v>
      </c>
      <c r="C37" s="5"/>
      <c r="D37" s="41" t="s">
        <v>121</v>
      </c>
      <c r="E37" s="41" t="s">
        <v>122</v>
      </c>
      <c r="F37" s="45">
        <v>9513007</v>
      </c>
      <c r="G37" s="99">
        <v>79024.1205063125</v>
      </c>
      <c r="H37" s="45">
        <v>9433982.879493687</v>
      </c>
      <c r="I37" s="45">
        <v>9592031.120506313</v>
      </c>
      <c r="J37" s="49">
        <v>9513</v>
      </c>
      <c r="K37" s="45">
        <v>79</v>
      </c>
      <c r="L37" s="45">
        <v>9434</v>
      </c>
      <c r="M37" s="45">
        <v>9592</v>
      </c>
      <c r="N37" s="38">
        <v>7.183835917411758</v>
      </c>
      <c r="O37" s="100">
        <v>0.07183835917411759</v>
      </c>
      <c r="P37" s="38">
        <v>0.059220037077477784</v>
      </c>
      <c r="Q37" s="38">
        <f t="shared" si="0"/>
        <v>0.09771306117783835</v>
      </c>
      <c r="R37" s="49">
        <v>9700</v>
      </c>
      <c r="S37" s="102">
        <v>7.042509166152394</v>
      </c>
      <c r="T37" s="103">
        <v>0.06573141982975363</v>
      </c>
      <c r="U37" s="103">
        <f t="shared" si="1"/>
        <v>0.10845684271909348</v>
      </c>
      <c r="V37" s="97">
        <v>0.14132675125936434</v>
      </c>
      <c r="W37" s="98"/>
      <c r="X37" s="104" t="s">
        <v>21</v>
      </c>
    </row>
    <row r="38" spans="1:24" ht="12">
      <c r="A38" s="66"/>
      <c r="B38" s="67" t="s">
        <v>196</v>
      </c>
      <c r="C38" s="6"/>
      <c r="D38" s="52" t="s">
        <v>124</v>
      </c>
      <c r="E38" s="52" t="s">
        <v>125</v>
      </c>
      <c r="F38" s="105">
        <v>8041247</v>
      </c>
      <c r="G38" s="106">
        <v>53189.71411694652</v>
      </c>
      <c r="H38" s="105">
        <v>7988057.285883053</v>
      </c>
      <c r="I38" s="105">
        <v>8094436.714116947</v>
      </c>
      <c r="J38" s="107">
        <v>8041</v>
      </c>
      <c r="K38" s="52">
        <v>53</v>
      </c>
      <c r="L38" s="52">
        <v>7988</v>
      </c>
      <c r="M38" s="52">
        <v>8094</v>
      </c>
      <c r="N38" s="72">
        <v>6.0724226334932325</v>
      </c>
      <c r="O38" s="52">
        <v>0.060724226334932324</v>
      </c>
      <c r="P38" s="72">
        <v>0.03968180958931146</v>
      </c>
      <c r="Q38" s="72">
        <f>1.65*P38</f>
        <v>0.0654749858223639</v>
      </c>
      <c r="R38" s="68">
        <v>8320</v>
      </c>
      <c r="S38" s="108">
        <v>6.040585181689476</v>
      </c>
      <c r="T38" s="109">
        <v>0.06120357134408799</v>
      </c>
      <c r="U38" s="109">
        <f>1.65*T38</f>
        <v>0.10098589271774518</v>
      </c>
      <c r="V38" s="169" t="s">
        <v>204</v>
      </c>
      <c r="W38" s="111"/>
      <c r="X38" s="112" t="s">
        <v>21</v>
      </c>
    </row>
    <row r="39" spans="1:23" ht="12" hidden="1">
      <c r="A39" s="5"/>
      <c r="B39" s="42"/>
      <c r="J39" s="113"/>
      <c r="N39" s="113"/>
      <c r="P39" s="38"/>
      <c r="Q39" s="38"/>
      <c r="R39" s="49"/>
      <c r="S39" s="102"/>
      <c r="T39" s="38"/>
      <c r="U39" s="103"/>
      <c r="V39" s="97"/>
      <c r="W39" s="98"/>
    </row>
    <row r="40" spans="1:23" ht="12" hidden="1">
      <c r="A40" s="5" t="s">
        <v>136</v>
      </c>
      <c r="B40" s="42"/>
      <c r="F40" s="91">
        <v>70953920</v>
      </c>
      <c r="G40" s="13">
        <v>89686.2</v>
      </c>
      <c r="H40" s="91">
        <v>70805938</v>
      </c>
      <c r="I40" s="91">
        <v>71101902</v>
      </c>
      <c r="J40" s="46">
        <v>70954</v>
      </c>
      <c r="K40" s="46">
        <v>70954</v>
      </c>
      <c r="L40" s="46">
        <v>70954</v>
      </c>
      <c r="M40" s="46">
        <v>70954</v>
      </c>
      <c r="N40" s="46">
        <v>70954</v>
      </c>
      <c r="O40" s="114">
        <v>1</v>
      </c>
      <c r="P40" s="96"/>
      <c r="Q40" s="38"/>
      <c r="R40" s="46">
        <v>73328</v>
      </c>
      <c r="S40" s="46">
        <v>73328</v>
      </c>
      <c r="T40" s="96"/>
      <c r="U40" s="103"/>
      <c r="V40" s="97"/>
      <c r="W40" s="98"/>
    </row>
    <row r="41" spans="1:23" ht="12" hidden="1">
      <c r="A41" s="5"/>
      <c r="B41" s="42"/>
      <c r="F41" s="91"/>
      <c r="G41" s="13"/>
      <c r="H41" s="91"/>
      <c r="I41" s="91"/>
      <c r="J41" s="46"/>
      <c r="K41" s="47"/>
      <c r="L41" s="47"/>
      <c r="M41" s="47"/>
      <c r="N41" s="46"/>
      <c r="O41" s="114"/>
      <c r="P41" s="96"/>
      <c r="Q41" s="38"/>
      <c r="R41" s="46"/>
      <c r="S41" s="46"/>
      <c r="T41" s="96"/>
      <c r="U41" s="103"/>
      <c r="V41" s="97"/>
      <c r="W41" s="98"/>
    </row>
    <row r="42" spans="1:23" ht="12" hidden="1">
      <c r="A42" s="5" t="s">
        <v>14</v>
      </c>
      <c r="B42" s="42"/>
      <c r="F42" s="63"/>
      <c r="H42" s="63"/>
      <c r="I42" s="63"/>
      <c r="J42" s="49"/>
      <c r="K42" s="63"/>
      <c r="L42" s="63"/>
      <c r="M42" s="63"/>
      <c r="N42" s="38"/>
      <c r="O42" s="115"/>
      <c r="P42" s="101"/>
      <c r="Q42" s="38"/>
      <c r="R42" s="46"/>
      <c r="S42" s="102"/>
      <c r="T42" s="96"/>
      <c r="U42" s="103"/>
      <c r="V42" s="97"/>
      <c r="W42" s="98"/>
    </row>
    <row r="43" spans="1:23" ht="12" hidden="1">
      <c r="A43" s="5" t="s">
        <v>133</v>
      </c>
      <c r="B43" s="42"/>
      <c r="D43" s="11" t="s">
        <v>58</v>
      </c>
      <c r="E43" s="11" t="s">
        <v>59</v>
      </c>
      <c r="F43" s="63"/>
      <c r="H43" s="63"/>
      <c r="I43" s="63"/>
      <c r="J43" s="46"/>
      <c r="K43" s="91"/>
      <c r="L43" s="91"/>
      <c r="M43" s="91"/>
      <c r="N43" s="48"/>
      <c r="O43" s="114"/>
      <c r="P43" s="48"/>
      <c r="Q43" s="38"/>
      <c r="R43" s="49"/>
      <c r="S43" s="116"/>
      <c r="T43" s="48"/>
      <c r="U43" s="103"/>
      <c r="V43" s="97"/>
      <c r="W43" s="98"/>
    </row>
    <row r="44" spans="1:24" ht="12" hidden="1">
      <c r="A44" s="5"/>
      <c r="B44" s="42" t="s">
        <v>126</v>
      </c>
      <c r="D44" s="11" t="s">
        <v>60</v>
      </c>
      <c r="E44" s="11" t="s">
        <v>61</v>
      </c>
      <c r="F44" s="63">
        <v>7984351</v>
      </c>
      <c r="G44" s="81">
        <v>48117.65</v>
      </c>
      <c r="H44" s="63">
        <v>7313714</v>
      </c>
      <c r="I44" s="63">
        <v>7472502</v>
      </c>
      <c r="J44" s="46">
        <v>7984</v>
      </c>
      <c r="K44" s="91">
        <v>48</v>
      </c>
      <c r="L44" s="91">
        <v>7314</v>
      </c>
      <c r="M44" s="91">
        <v>7473</v>
      </c>
      <c r="N44" s="48">
        <v>11.25286805859352</v>
      </c>
      <c r="O44" s="114">
        <v>0.11252868058593521</v>
      </c>
      <c r="P44" s="48">
        <v>0.06630692519126291</v>
      </c>
      <c r="Q44" s="38">
        <f t="shared" si="0"/>
        <v>0.1094064265655838</v>
      </c>
      <c r="R44" s="49">
        <v>9094</v>
      </c>
      <c r="S44" s="116">
        <v>12.401811040802968</v>
      </c>
      <c r="T44" s="48">
        <v>0.08479398582478911</v>
      </c>
      <c r="U44" s="103">
        <f t="shared" si="1"/>
        <v>0.13991007661090202</v>
      </c>
      <c r="V44" s="97">
        <v>-1.148942982209448</v>
      </c>
      <c r="W44" s="98" t="s">
        <v>132</v>
      </c>
      <c r="X44" s="11" t="s">
        <v>17</v>
      </c>
    </row>
    <row r="45" spans="1:24" ht="12" hidden="1">
      <c r="A45" s="5"/>
      <c r="B45" s="42" t="s">
        <v>62</v>
      </c>
      <c r="D45" s="11" t="s">
        <v>63</v>
      </c>
      <c r="E45" s="11" t="s">
        <v>64</v>
      </c>
      <c r="F45" s="63">
        <v>2588570</v>
      </c>
      <c r="G45" s="64">
        <v>26969.88</v>
      </c>
      <c r="H45" s="63">
        <v>2544070</v>
      </c>
      <c r="I45" s="63">
        <v>2633070</v>
      </c>
      <c r="J45" s="46">
        <v>2589</v>
      </c>
      <c r="K45" s="91">
        <v>27</v>
      </c>
      <c r="L45" s="91">
        <v>2544</v>
      </c>
      <c r="M45" s="91">
        <v>2633</v>
      </c>
      <c r="N45" s="48">
        <v>3.648240999228795</v>
      </c>
      <c r="O45" s="114">
        <v>0.036482409992287954</v>
      </c>
      <c r="P45" s="48">
        <v>0.03772965281948343</v>
      </c>
      <c r="Q45" s="38">
        <f t="shared" si="0"/>
        <v>0.062253927152147656</v>
      </c>
      <c r="R45" s="49">
        <v>2440</v>
      </c>
      <c r="S45" s="116">
        <v>3.3275147283438797</v>
      </c>
      <c r="T45" s="48">
        <v>0.046140932416717954</v>
      </c>
      <c r="U45" s="103">
        <f t="shared" si="1"/>
        <v>0.07613253848758463</v>
      </c>
      <c r="V45" s="97">
        <v>0.32072627088491545</v>
      </c>
      <c r="W45" s="98" t="s">
        <v>132</v>
      </c>
      <c r="X45" s="11" t="s">
        <v>17</v>
      </c>
    </row>
    <row r="46" spans="1:23" ht="12" hidden="1">
      <c r="A46" s="5" t="s">
        <v>134</v>
      </c>
      <c r="B46" s="42"/>
      <c r="D46" s="11" t="s">
        <v>65</v>
      </c>
      <c r="E46" s="11" t="s">
        <v>66</v>
      </c>
      <c r="F46" s="63"/>
      <c r="H46" s="63"/>
      <c r="I46" s="63"/>
      <c r="J46" s="46"/>
      <c r="K46" s="91"/>
      <c r="L46" s="91"/>
      <c r="M46" s="91"/>
      <c r="N46" s="48"/>
      <c r="O46" s="114"/>
      <c r="P46" s="48"/>
      <c r="Q46" s="38"/>
      <c r="R46" s="49"/>
      <c r="S46" s="102"/>
      <c r="T46" s="48"/>
      <c r="U46" s="103"/>
      <c r="V46" s="97"/>
      <c r="W46" s="98"/>
    </row>
    <row r="47" spans="1:24" ht="12" hidden="1">
      <c r="A47" s="5"/>
      <c r="B47" s="42" t="s">
        <v>67</v>
      </c>
      <c r="D47" s="11" t="s">
        <v>68</v>
      </c>
      <c r="E47" s="11" t="s">
        <v>69</v>
      </c>
      <c r="F47" s="63">
        <v>2217867</v>
      </c>
      <c r="G47" s="81">
        <v>27839.63</v>
      </c>
      <c r="H47" s="63">
        <v>2171932</v>
      </c>
      <c r="I47" s="63">
        <v>2263802</v>
      </c>
      <c r="J47" s="46">
        <v>2218</v>
      </c>
      <c r="K47" s="91">
        <v>28</v>
      </c>
      <c r="L47" s="91">
        <v>2172</v>
      </c>
      <c r="M47" s="91">
        <v>2264</v>
      </c>
      <c r="N47" s="48">
        <v>3.1257850165290377</v>
      </c>
      <c r="O47" s="114">
        <v>0.031257850165290375</v>
      </c>
      <c r="P47" s="48">
        <v>0.03903677477639314</v>
      </c>
      <c r="Q47" s="38">
        <f t="shared" si="0"/>
        <v>0.06441067838104868</v>
      </c>
      <c r="R47" s="49">
        <v>2223</v>
      </c>
      <c r="S47" s="102">
        <v>3.031584115208379</v>
      </c>
      <c r="T47" s="48">
        <v>0.04410876450624358</v>
      </c>
      <c r="U47" s="103">
        <f t="shared" si="1"/>
        <v>0.0727794614353019</v>
      </c>
      <c r="V47" s="97">
        <v>0.09420090132065884</v>
      </c>
      <c r="W47" s="98"/>
      <c r="X47" s="61" t="s">
        <v>21</v>
      </c>
    </row>
    <row r="48" spans="1:24" ht="12" hidden="1">
      <c r="A48" s="5"/>
      <c r="B48" s="42" t="s">
        <v>70</v>
      </c>
      <c r="D48" s="11" t="s">
        <v>71</v>
      </c>
      <c r="E48" s="11" t="s">
        <v>72</v>
      </c>
      <c r="F48" s="63">
        <v>2302677</v>
      </c>
      <c r="G48" s="81">
        <v>28003.78</v>
      </c>
      <c r="H48" s="63">
        <v>2256471</v>
      </c>
      <c r="I48" s="63">
        <v>2348883</v>
      </c>
      <c r="J48" s="46">
        <v>2303</v>
      </c>
      <c r="K48" s="91">
        <v>28</v>
      </c>
      <c r="L48" s="91">
        <v>2256</v>
      </c>
      <c r="M48" s="91">
        <v>2349</v>
      </c>
      <c r="N48" s="48">
        <v>3.245313296291452</v>
      </c>
      <c r="O48" s="114">
        <v>0.03245313296291452</v>
      </c>
      <c r="P48" s="48">
        <v>0.03925380226498621</v>
      </c>
      <c r="Q48" s="38">
        <f t="shared" si="0"/>
        <v>0.06476877373722724</v>
      </c>
      <c r="R48" s="49">
        <v>2343</v>
      </c>
      <c r="S48" s="102">
        <v>3.1952323805367664</v>
      </c>
      <c r="T48" s="48">
        <v>0.04524541012328882</v>
      </c>
      <c r="U48" s="103">
        <f t="shared" si="1"/>
        <v>0.07465492670342655</v>
      </c>
      <c r="V48" s="97">
        <v>0.05008091575468576</v>
      </c>
      <c r="W48" s="98"/>
      <c r="X48" s="61" t="s">
        <v>21</v>
      </c>
    </row>
    <row r="49" spans="1:24" ht="12" hidden="1">
      <c r="A49" s="5"/>
      <c r="B49" s="42" t="s">
        <v>73</v>
      </c>
      <c r="D49" s="11" t="s">
        <v>74</v>
      </c>
      <c r="E49" s="11" t="s">
        <v>75</v>
      </c>
      <c r="F49" s="63">
        <v>728107</v>
      </c>
      <c r="G49" s="81">
        <v>18014.83</v>
      </c>
      <c r="H49" s="63">
        <v>698383</v>
      </c>
      <c r="I49" s="63">
        <v>757831</v>
      </c>
      <c r="J49" s="46">
        <v>728</v>
      </c>
      <c r="K49" s="91">
        <v>18</v>
      </c>
      <c r="L49" s="91">
        <v>698</v>
      </c>
      <c r="M49" s="91">
        <v>758</v>
      </c>
      <c r="N49" s="48">
        <v>1.0261688149153705</v>
      </c>
      <c r="O49" s="114">
        <v>0.010261688149153705</v>
      </c>
      <c r="P49" s="48">
        <v>0.025356324126794432</v>
      </c>
      <c r="Q49" s="38">
        <f t="shared" si="0"/>
        <v>0.04183793480921081</v>
      </c>
      <c r="R49" s="49">
        <v>783</v>
      </c>
      <c r="S49" s="102">
        <v>1.0678049312677285</v>
      </c>
      <c r="T49" s="48">
        <v>0.026441720796201485</v>
      </c>
      <c r="U49" s="103">
        <f t="shared" si="1"/>
        <v>0.043628839313732445</v>
      </c>
      <c r="V49" s="97">
        <v>-0.04163611635235798</v>
      </c>
      <c r="W49" s="98"/>
      <c r="X49" s="61" t="s">
        <v>21</v>
      </c>
    </row>
    <row r="50" spans="1:24" ht="12" hidden="1">
      <c r="A50" s="5"/>
      <c r="B50" s="42" t="s">
        <v>76</v>
      </c>
      <c r="D50" s="11" t="s">
        <v>77</v>
      </c>
      <c r="E50" s="11" t="s">
        <v>78</v>
      </c>
      <c r="F50" s="63">
        <v>825550</v>
      </c>
      <c r="G50" s="81">
        <v>15563.47</v>
      </c>
      <c r="H50" s="63">
        <v>799870</v>
      </c>
      <c r="I50" s="63">
        <v>851230</v>
      </c>
      <c r="J50" s="46">
        <v>826</v>
      </c>
      <c r="K50" s="91">
        <v>16</v>
      </c>
      <c r="L50" s="91">
        <v>800</v>
      </c>
      <c r="M50" s="91">
        <v>851</v>
      </c>
      <c r="N50" s="48">
        <v>1.1635016078040508</v>
      </c>
      <c r="O50" s="114">
        <v>0.011635016078040508</v>
      </c>
      <c r="P50" s="48">
        <v>0.02188525772948761</v>
      </c>
      <c r="Q50" s="38">
        <f t="shared" si="0"/>
        <v>0.03611067525365456</v>
      </c>
      <c r="R50" s="49">
        <v>862</v>
      </c>
      <c r="S50" s="102">
        <v>1.1755400392755837</v>
      </c>
      <c r="T50" s="48">
        <v>0.02772846760840735</v>
      </c>
      <c r="U50" s="103">
        <f t="shared" si="1"/>
        <v>0.045751971553872124</v>
      </c>
      <c r="V50" s="97">
        <v>-0.01203843147153294</v>
      </c>
      <c r="W50" s="98"/>
      <c r="X50" s="61" t="s">
        <v>21</v>
      </c>
    </row>
    <row r="51" spans="1:24" ht="12" hidden="1">
      <c r="A51" s="5"/>
      <c r="B51" s="42" t="s">
        <v>79</v>
      </c>
      <c r="D51" s="11" t="s">
        <v>80</v>
      </c>
      <c r="E51" s="11" t="s">
        <v>81</v>
      </c>
      <c r="F51" s="63">
        <v>768159</v>
      </c>
      <c r="G51" s="81">
        <v>11997.27</v>
      </c>
      <c r="H51" s="63">
        <v>748363</v>
      </c>
      <c r="I51" s="63">
        <v>787955</v>
      </c>
      <c r="J51" s="46">
        <v>768</v>
      </c>
      <c r="K51" s="91">
        <v>12</v>
      </c>
      <c r="L51" s="91">
        <v>748</v>
      </c>
      <c r="M51" s="91">
        <v>788</v>
      </c>
      <c r="N51" s="48">
        <v>1.0826167180051505</v>
      </c>
      <c r="O51" s="114">
        <v>0.010826167180051504</v>
      </c>
      <c r="P51" s="48">
        <v>0.016853071522598264</v>
      </c>
      <c r="Q51" s="38">
        <f t="shared" si="0"/>
        <v>0.027807568012287134</v>
      </c>
      <c r="R51" s="49">
        <v>811</v>
      </c>
      <c r="S51" s="102">
        <v>1.105989526511019</v>
      </c>
      <c r="T51" s="48">
        <v>0.026905150967946184</v>
      </c>
      <c r="U51" s="103">
        <f t="shared" si="1"/>
        <v>0.044393499097111204</v>
      </c>
      <c r="V51" s="97">
        <v>-0.023372808505868425</v>
      </c>
      <c r="W51" s="98"/>
      <c r="X51" s="61" t="s">
        <v>21</v>
      </c>
    </row>
    <row r="52" spans="1:24" ht="12" hidden="1">
      <c r="A52" s="5"/>
      <c r="B52" s="42" t="s">
        <v>82</v>
      </c>
      <c r="D52" s="11" t="s">
        <v>83</v>
      </c>
      <c r="E52" s="11" t="s">
        <v>84</v>
      </c>
      <c r="F52" s="63">
        <v>2029087</v>
      </c>
      <c r="G52" s="81">
        <v>29528.95</v>
      </c>
      <c r="H52" s="63">
        <v>1980364</v>
      </c>
      <c r="I52" s="63">
        <v>2077810</v>
      </c>
      <c r="J52" s="46">
        <v>2029</v>
      </c>
      <c r="K52" s="91">
        <v>30</v>
      </c>
      <c r="L52" s="91">
        <v>1980</v>
      </c>
      <c r="M52" s="91">
        <v>2078</v>
      </c>
      <c r="N52" s="48">
        <v>2.8597250158976415</v>
      </c>
      <c r="O52" s="114">
        <v>0.028597250158976417</v>
      </c>
      <c r="P52" s="48">
        <v>0.04145980291620144</v>
      </c>
      <c r="Q52" s="38">
        <f t="shared" si="0"/>
        <v>0.06840867481173236</v>
      </c>
      <c r="R52" s="49">
        <v>2038</v>
      </c>
      <c r="S52" s="102">
        <v>2.779293039493781</v>
      </c>
      <c r="T52" s="48">
        <v>0.04228842288398422</v>
      </c>
      <c r="U52" s="103">
        <f t="shared" si="1"/>
        <v>0.06977589775857396</v>
      </c>
      <c r="V52" s="97">
        <v>0.08043197640386035</v>
      </c>
      <c r="W52" s="98"/>
      <c r="X52" s="61" t="s">
        <v>21</v>
      </c>
    </row>
    <row r="53" spans="1:24" ht="12" hidden="1">
      <c r="A53" s="5"/>
      <c r="B53" s="42" t="s">
        <v>85</v>
      </c>
      <c r="D53" s="11" t="s">
        <v>86</v>
      </c>
      <c r="E53" s="11" t="s">
        <v>87</v>
      </c>
      <c r="F53" s="63">
        <v>1299917</v>
      </c>
      <c r="G53" s="81">
        <v>19823.71</v>
      </c>
      <c r="H53" s="63">
        <v>1267208</v>
      </c>
      <c r="I53" s="63">
        <v>1332626</v>
      </c>
      <c r="J53" s="46">
        <v>1300</v>
      </c>
      <c r="K53" s="91">
        <v>20</v>
      </c>
      <c r="L53" s="91">
        <v>1267</v>
      </c>
      <c r="M53" s="91">
        <v>1333</v>
      </c>
      <c r="N53" s="48">
        <v>1.8320580455597097</v>
      </c>
      <c r="O53" s="114">
        <v>0.018320580455597098</v>
      </c>
      <c r="P53" s="48">
        <v>0.027842714980693718</v>
      </c>
      <c r="Q53" s="38">
        <f t="shared" si="0"/>
        <v>0.04594047971814463</v>
      </c>
      <c r="R53" s="49">
        <v>1395</v>
      </c>
      <c r="S53" s="102">
        <v>1.9024110844425048</v>
      </c>
      <c r="T53" s="48">
        <v>0.035144412031259835</v>
      </c>
      <c r="U53" s="103">
        <f t="shared" si="1"/>
        <v>0.05798827985157873</v>
      </c>
      <c r="V53" s="97">
        <v>-0.0703530388827951</v>
      </c>
      <c r="W53" s="98"/>
      <c r="X53" s="61" t="s">
        <v>21</v>
      </c>
    </row>
    <row r="54" spans="1:24" ht="12" hidden="1">
      <c r="A54" s="5"/>
      <c r="B54" s="42" t="s">
        <v>88</v>
      </c>
      <c r="D54" s="11" t="s">
        <v>89</v>
      </c>
      <c r="E54" s="11" t="s">
        <v>90</v>
      </c>
      <c r="F54" s="63">
        <v>1725061</v>
      </c>
      <c r="G54" s="64">
        <v>25215.85</v>
      </c>
      <c r="H54" s="63">
        <v>1683455</v>
      </c>
      <c r="I54" s="63">
        <v>1766667</v>
      </c>
      <c r="J54" s="46">
        <v>1725</v>
      </c>
      <c r="K54" s="91">
        <v>25</v>
      </c>
      <c r="L54" s="91">
        <v>1683</v>
      </c>
      <c r="M54" s="91">
        <v>1767</v>
      </c>
      <c r="N54" s="48">
        <v>2.4312412901218146</v>
      </c>
      <c r="O54" s="114">
        <v>0.024312412901218144</v>
      </c>
      <c r="P54" s="48">
        <v>0.03540522712514773</v>
      </c>
      <c r="Q54" s="38">
        <f t="shared" si="0"/>
        <v>0.05841862475649375</v>
      </c>
      <c r="R54" s="49">
        <v>1746</v>
      </c>
      <c r="S54" s="116">
        <v>2.3810822605280384</v>
      </c>
      <c r="T54" s="48">
        <v>0.03922194491853403</v>
      </c>
      <c r="U54" s="103">
        <f t="shared" si="1"/>
        <v>0.06471620911558114</v>
      </c>
      <c r="V54" s="97">
        <v>0.05015902959377616</v>
      </c>
      <c r="W54" s="98"/>
      <c r="X54" s="61" t="s">
        <v>21</v>
      </c>
    </row>
    <row r="55" spans="1:23" ht="12" hidden="1">
      <c r="A55" s="5" t="s">
        <v>18</v>
      </c>
      <c r="B55" s="42"/>
      <c r="D55" s="11" t="s">
        <v>19</v>
      </c>
      <c r="E55" s="11" t="s">
        <v>20</v>
      </c>
      <c r="F55" s="63"/>
      <c r="H55" s="63"/>
      <c r="I55" s="63"/>
      <c r="J55" s="46"/>
      <c r="K55" s="91"/>
      <c r="L55" s="91"/>
      <c r="M55" s="91"/>
      <c r="N55" s="48"/>
      <c r="O55" s="114"/>
      <c r="P55" s="48"/>
      <c r="Q55" s="38"/>
      <c r="R55" s="49"/>
      <c r="S55" s="116"/>
      <c r="T55" s="48"/>
      <c r="U55" s="103"/>
      <c r="V55" s="97"/>
      <c r="W55" s="98"/>
    </row>
    <row r="56" spans="1:24" ht="12" hidden="1">
      <c r="A56" s="5"/>
      <c r="B56" s="42" t="s">
        <v>91</v>
      </c>
      <c r="D56" s="11" t="s">
        <v>92</v>
      </c>
      <c r="E56" s="11" t="s">
        <v>93</v>
      </c>
      <c r="F56" s="63">
        <v>345909</v>
      </c>
      <c r="G56" s="81">
        <v>11229.75</v>
      </c>
      <c r="H56" s="63">
        <v>327380</v>
      </c>
      <c r="I56" s="63">
        <v>364438</v>
      </c>
      <c r="J56" s="46">
        <v>346</v>
      </c>
      <c r="K56" s="91">
        <v>11</v>
      </c>
      <c r="L56" s="91">
        <v>327</v>
      </c>
      <c r="M56" s="91">
        <v>364</v>
      </c>
      <c r="N56" s="48">
        <v>0.4875121769170752</v>
      </c>
      <c r="O56" s="114">
        <v>0.004875121769170752</v>
      </c>
      <c r="P56" s="48">
        <v>0.015814820320307177</v>
      </c>
      <c r="Q56" s="38">
        <f t="shared" si="0"/>
        <v>0.02609445352850684</v>
      </c>
      <c r="R56" s="49">
        <v>311</v>
      </c>
      <c r="S56" s="116">
        <v>0.4241217543094043</v>
      </c>
      <c r="T56" s="48">
        <v>0.016718498816343373</v>
      </c>
      <c r="U56" s="103">
        <f t="shared" si="1"/>
        <v>0.027585523046966563</v>
      </c>
      <c r="V56" s="97">
        <v>0.06339042260767092</v>
      </c>
      <c r="W56" s="98" t="s">
        <v>132</v>
      </c>
      <c r="X56" s="11" t="s">
        <v>17</v>
      </c>
    </row>
    <row r="57" spans="1:24" ht="12" hidden="1">
      <c r="A57" s="5"/>
      <c r="B57" s="42" t="s">
        <v>94</v>
      </c>
      <c r="D57" s="11" t="s">
        <v>95</v>
      </c>
      <c r="E57" s="11" t="s">
        <v>96</v>
      </c>
      <c r="F57" s="63">
        <v>2246705</v>
      </c>
      <c r="G57" s="81">
        <v>31707.45</v>
      </c>
      <c r="H57" s="63">
        <v>2194388</v>
      </c>
      <c r="I57" s="63">
        <v>2299022</v>
      </c>
      <c r="J57" s="46">
        <v>2247</v>
      </c>
      <c r="K57" s="91">
        <v>32</v>
      </c>
      <c r="L57" s="91">
        <v>2194</v>
      </c>
      <c r="M57" s="91">
        <v>2299</v>
      </c>
      <c r="N57" s="48">
        <v>3.166428295998304</v>
      </c>
      <c r="O57" s="114">
        <v>0.03166428295998304</v>
      </c>
      <c r="P57" s="48">
        <v>0.0445077871151011</v>
      </c>
      <c r="Q57" s="38">
        <f t="shared" si="0"/>
        <v>0.07343784873991681</v>
      </c>
      <c r="R57" s="49">
        <v>2164</v>
      </c>
      <c r="S57" s="116">
        <v>2.951123718088588</v>
      </c>
      <c r="T57" s="48">
        <v>0.0435375408829236</v>
      </c>
      <c r="U57" s="103">
        <f t="shared" si="1"/>
        <v>0.07183694245682394</v>
      </c>
      <c r="V57" s="97">
        <v>0.2153045779097158</v>
      </c>
      <c r="W57" s="98" t="s">
        <v>132</v>
      </c>
      <c r="X57" s="11" t="s">
        <v>17</v>
      </c>
    </row>
    <row r="58" spans="1:24" ht="12" hidden="1">
      <c r="A58" s="5"/>
      <c r="B58" s="42" t="s">
        <v>97</v>
      </c>
      <c r="D58" s="11" t="s">
        <v>98</v>
      </c>
      <c r="E58" s="11" t="s">
        <v>99</v>
      </c>
      <c r="F58" s="63">
        <v>2964537</v>
      </c>
      <c r="G58" s="81">
        <v>35953.08</v>
      </c>
      <c r="H58" s="63">
        <v>2905214</v>
      </c>
      <c r="I58" s="63">
        <v>3023860</v>
      </c>
      <c r="J58" s="46">
        <v>2965</v>
      </c>
      <c r="K58" s="91">
        <v>36</v>
      </c>
      <c r="L58" s="91">
        <v>2905</v>
      </c>
      <c r="M58" s="91">
        <v>3024</v>
      </c>
      <c r="N58" s="48">
        <v>4.178115881405848</v>
      </c>
      <c r="O58" s="114">
        <v>0.04178115881405848</v>
      </c>
      <c r="P58" s="48">
        <v>0.0503950620836004</v>
      </c>
      <c r="Q58" s="38">
        <f t="shared" si="0"/>
        <v>0.08315185243794065</v>
      </c>
      <c r="R58" s="49">
        <v>3151</v>
      </c>
      <c r="S58" s="116">
        <v>4.297130700414575</v>
      </c>
      <c r="T58" s="48">
        <v>0.052170703428730536</v>
      </c>
      <c r="U58" s="103">
        <f t="shared" si="1"/>
        <v>0.08608166065740538</v>
      </c>
      <c r="V58" s="97">
        <v>-0.11901481900872746</v>
      </c>
      <c r="W58" s="98"/>
      <c r="X58" s="61" t="s">
        <v>21</v>
      </c>
    </row>
    <row r="59" spans="1:24" ht="12" hidden="1">
      <c r="A59" s="5"/>
      <c r="B59" s="42" t="s">
        <v>100</v>
      </c>
      <c r="D59" s="11" t="s">
        <v>101</v>
      </c>
      <c r="E59" s="11" t="s">
        <v>102</v>
      </c>
      <c r="F59" s="63">
        <v>2966846</v>
      </c>
      <c r="G59" s="81">
        <v>31870.19</v>
      </c>
      <c r="H59" s="63">
        <v>2914260</v>
      </c>
      <c r="I59" s="63">
        <v>3019432</v>
      </c>
      <c r="J59" s="46">
        <v>2967</v>
      </c>
      <c r="K59" s="91">
        <v>32</v>
      </c>
      <c r="L59" s="91">
        <v>2914</v>
      </c>
      <c r="M59" s="91">
        <v>3019</v>
      </c>
      <c r="N59" s="48">
        <v>4.181370106119577</v>
      </c>
      <c r="O59" s="114">
        <v>0.04181370106119577</v>
      </c>
      <c r="P59" s="48">
        <v>0.044604704359817754</v>
      </c>
      <c r="Q59" s="38">
        <f t="shared" si="0"/>
        <v>0.07359776219369929</v>
      </c>
      <c r="R59" s="49">
        <v>2920</v>
      </c>
      <c r="S59" s="116">
        <v>3.9821077896574297</v>
      </c>
      <c r="T59" s="48">
        <v>0.050304579294652985</v>
      </c>
      <c r="U59" s="103">
        <f t="shared" si="1"/>
        <v>0.08300255583617742</v>
      </c>
      <c r="V59" s="97">
        <v>0.19926231646214765</v>
      </c>
      <c r="W59" s="98" t="s">
        <v>132</v>
      </c>
      <c r="X59" s="11" t="s">
        <v>17</v>
      </c>
    </row>
    <row r="60" spans="1:24" ht="12" hidden="1">
      <c r="A60" s="5"/>
      <c r="B60" s="42" t="s">
        <v>103</v>
      </c>
      <c r="D60" s="11" t="s">
        <v>104</v>
      </c>
      <c r="E60" s="11" t="s">
        <v>105</v>
      </c>
      <c r="F60" s="63">
        <v>879437</v>
      </c>
      <c r="G60" s="64">
        <v>19711.32</v>
      </c>
      <c r="H60" s="63">
        <v>846913</v>
      </c>
      <c r="I60" s="63">
        <v>911961</v>
      </c>
      <c r="J60" s="46">
        <v>879</v>
      </c>
      <c r="K60" s="91">
        <v>20</v>
      </c>
      <c r="L60" s="91">
        <v>847</v>
      </c>
      <c r="M60" s="91">
        <v>912</v>
      </c>
      <c r="N60" s="48">
        <v>1.2394480812335669</v>
      </c>
      <c r="O60" s="114">
        <v>0.012394480812335669</v>
      </c>
      <c r="P60" s="48">
        <v>0.027736241317420855</v>
      </c>
      <c r="Q60" s="38">
        <f t="shared" si="0"/>
        <v>0.04576479817374441</v>
      </c>
      <c r="R60" s="49">
        <v>915</v>
      </c>
      <c r="S60" s="116">
        <v>1.2478180231289548</v>
      </c>
      <c r="T60" s="48">
        <v>0.028557744827463975</v>
      </c>
      <c r="U60" s="103">
        <f t="shared" si="1"/>
        <v>0.04712027896531556</v>
      </c>
      <c r="V60" s="97">
        <v>-0.008369941895387978</v>
      </c>
      <c r="W60" s="98"/>
      <c r="X60" s="61" t="s">
        <v>21</v>
      </c>
    </row>
    <row r="61" spans="1:23" ht="12" hidden="1">
      <c r="A61" s="5" t="s">
        <v>106</v>
      </c>
      <c r="B61" s="42"/>
      <c r="D61" s="11" t="s">
        <v>22</v>
      </c>
      <c r="E61" s="11" t="s">
        <v>23</v>
      </c>
      <c r="F61" s="63"/>
      <c r="H61" s="63"/>
      <c r="I61" s="63"/>
      <c r="J61" s="46"/>
      <c r="K61" s="91"/>
      <c r="L61" s="91"/>
      <c r="M61" s="91"/>
      <c r="N61" s="48"/>
      <c r="O61" s="114"/>
      <c r="P61" s="48"/>
      <c r="Q61" s="38"/>
      <c r="R61" s="49"/>
      <c r="S61" s="116"/>
      <c r="T61" s="48"/>
      <c r="U61" s="103"/>
      <c r="V61" s="97"/>
      <c r="W61" s="98"/>
    </row>
    <row r="62" spans="1:24" ht="12" hidden="1">
      <c r="A62" s="5"/>
      <c r="B62" s="42" t="s">
        <v>107</v>
      </c>
      <c r="D62" s="11" t="s">
        <v>108</v>
      </c>
      <c r="E62" s="11" t="s">
        <v>109</v>
      </c>
      <c r="F62" s="63">
        <v>7776251</v>
      </c>
      <c r="G62" s="81">
        <v>48076.39</v>
      </c>
      <c r="H62" s="63">
        <v>7696925</v>
      </c>
      <c r="I62" s="63">
        <v>7855577</v>
      </c>
      <c r="J62" s="46">
        <v>7776</v>
      </c>
      <c r="K62" s="91">
        <v>48</v>
      </c>
      <c r="L62" s="91">
        <v>7697</v>
      </c>
      <c r="M62" s="91">
        <v>7856</v>
      </c>
      <c r="N62" s="48">
        <v>10.959579118391204</v>
      </c>
      <c r="O62" s="114">
        <v>0.10959579118391204</v>
      </c>
      <c r="P62" s="48">
        <v>0.06632596238003742</v>
      </c>
      <c r="Q62" s="38">
        <f t="shared" si="0"/>
        <v>0.10943783792706174</v>
      </c>
      <c r="R62" s="49">
        <v>8137</v>
      </c>
      <c r="S62" s="116">
        <v>11.096716124809076</v>
      </c>
      <c r="T62" s="48">
        <v>0.08080366715636983</v>
      </c>
      <c r="U62" s="103">
        <f t="shared" si="1"/>
        <v>0.13332605080801022</v>
      </c>
      <c r="V62" s="97">
        <v>-0.13713700641787163</v>
      </c>
      <c r="W62" s="98"/>
      <c r="X62" s="61" t="s">
        <v>21</v>
      </c>
    </row>
    <row r="63" spans="1:24" ht="12" hidden="1">
      <c r="A63" s="5"/>
      <c r="B63" s="42" t="s">
        <v>110</v>
      </c>
      <c r="D63" s="11" t="s">
        <v>111</v>
      </c>
      <c r="E63" s="11" t="s">
        <v>112</v>
      </c>
      <c r="F63" s="63">
        <v>5032074</v>
      </c>
      <c r="G63" s="81">
        <v>42946.2</v>
      </c>
      <c r="H63" s="63">
        <v>4961213</v>
      </c>
      <c r="I63" s="63">
        <v>5102935</v>
      </c>
      <c r="J63" s="46">
        <v>5032</v>
      </c>
      <c r="K63" s="91">
        <v>43</v>
      </c>
      <c r="L63" s="91">
        <v>4961</v>
      </c>
      <c r="M63" s="91">
        <v>5103</v>
      </c>
      <c r="N63" s="48">
        <v>7.0920309970189095</v>
      </c>
      <c r="O63" s="114">
        <v>0.0709203099701891</v>
      </c>
      <c r="P63" s="48">
        <v>0.05985937073168438</v>
      </c>
      <c r="Q63" s="38">
        <f t="shared" si="0"/>
        <v>0.09876796170727922</v>
      </c>
      <c r="R63" s="49">
        <v>4714</v>
      </c>
      <c r="S63" s="116">
        <v>6.428649356316823</v>
      </c>
      <c r="T63" s="48">
        <v>0.06309664243877537</v>
      </c>
      <c r="U63" s="103">
        <f t="shared" si="1"/>
        <v>0.10410946002397936</v>
      </c>
      <c r="V63" s="97">
        <v>0.6633816407020863</v>
      </c>
      <c r="W63" s="98" t="s">
        <v>132</v>
      </c>
      <c r="X63" s="11" t="s">
        <v>17</v>
      </c>
    </row>
    <row r="64" spans="1:24" ht="12" hidden="1">
      <c r="A64" s="5" t="s">
        <v>127</v>
      </c>
      <c r="B64" s="42"/>
      <c r="D64" s="11" t="s">
        <v>24</v>
      </c>
      <c r="E64" s="11" t="s">
        <v>25</v>
      </c>
      <c r="F64" s="63">
        <v>732030</v>
      </c>
      <c r="G64" s="64">
        <v>20122.78</v>
      </c>
      <c r="H64" s="63">
        <v>698827</v>
      </c>
      <c r="I64" s="63">
        <v>765233</v>
      </c>
      <c r="J64" s="46">
        <v>732</v>
      </c>
      <c r="K64" s="91">
        <v>20</v>
      </c>
      <c r="L64" s="91">
        <v>699</v>
      </c>
      <c r="M64" s="91">
        <v>765</v>
      </c>
      <c r="N64" s="48">
        <v>1.0316977553882858</v>
      </c>
      <c r="O64" s="114">
        <v>0.010316977553882858</v>
      </c>
      <c r="P64" s="48">
        <v>0.028330351977201573</v>
      </c>
      <c r="Q64" s="38">
        <f t="shared" si="0"/>
        <v>0.046745080762382596</v>
      </c>
      <c r="R64" s="49">
        <v>819</v>
      </c>
      <c r="S64" s="116">
        <v>1.116899410866245</v>
      </c>
      <c r="T64" s="48">
        <v>0.027036035016565027</v>
      </c>
      <c r="U64" s="103">
        <f t="shared" si="1"/>
        <v>0.044609457777332294</v>
      </c>
      <c r="V64" s="97">
        <v>-0.0852016554779591</v>
      </c>
      <c r="W64" s="98" t="s">
        <v>132</v>
      </c>
      <c r="X64" s="11" t="s">
        <v>17</v>
      </c>
    </row>
    <row r="65" spans="1:23" ht="12" hidden="1">
      <c r="A65" s="5" t="s">
        <v>128</v>
      </c>
      <c r="B65" s="42"/>
      <c r="D65" s="11" t="s">
        <v>26</v>
      </c>
      <c r="E65" s="11" t="s">
        <v>27</v>
      </c>
      <c r="F65" s="63"/>
      <c r="H65" s="63"/>
      <c r="I65" s="63"/>
      <c r="J65" s="46"/>
      <c r="K65" s="91"/>
      <c r="L65" s="91"/>
      <c r="M65" s="91"/>
      <c r="N65" s="48"/>
      <c r="O65" s="114"/>
      <c r="P65" s="48"/>
      <c r="Q65" s="38"/>
      <c r="R65" s="49"/>
      <c r="S65" s="116"/>
      <c r="T65" s="48"/>
      <c r="U65" s="103"/>
      <c r="V65" s="97"/>
      <c r="W65" s="98"/>
    </row>
    <row r="66" spans="1:24" ht="12" hidden="1">
      <c r="A66" s="5"/>
      <c r="B66" s="42" t="s">
        <v>114</v>
      </c>
      <c r="D66" s="11" t="s">
        <v>115</v>
      </c>
      <c r="E66" s="11" t="s">
        <v>116</v>
      </c>
      <c r="F66" s="63">
        <v>7597832</v>
      </c>
      <c r="G66" s="81">
        <v>62279.8</v>
      </c>
      <c r="H66" s="63">
        <v>7495070</v>
      </c>
      <c r="I66" s="63">
        <v>7700594</v>
      </c>
      <c r="J66" s="46">
        <v>7598</v>
      </c>
      <c r="K66" s="91">
        <v>62</v>
      </c>
      <c r="L66" s="91">
        <v>7495</v>
      </c>
      <c r="M66" s="91">
        <v>7701</v>
      </c>
      <c r="N66" s="48">
        <v>10.708121552692226</v>
      </c>
      <c r="O66" s="114">
        <v>0.10708121552692226</v>
      </c>
      <c r="P66" s="48">
        <v>0.08672514049031643</v>
      </c>
      <c r="Q66" s="38">
        <f t="shared" si="0"/>
        <v>0.1430964818090221</v>
      </c>
      <c r="R66" s="49">
        <v>7887</v>
      </c>
      <c r="S66" s="116">
        <v>10.755782238708269</v>
      </c>
      <c r="T66" s="48">
        <v>0.07970507514105506</v>
      </c>
      <c r="U66" s="103">
        <f t="shared" si="1"/>
        <v>0.13151337398274085</v>
      </c>
      <c r="V66" s="97">
        <v>-0.047660686016042675</v>
      </c>
      <c r="W66" s="98"/>
      <c r="X66" s="61" t="s">
        <v>21</v>
      </c>
    </row>
    <row r="67" spans="1:24" ht="12" hidden="1">
      <c r="A67" s="5"/>
      <c r="B67" s="42" t="s">
        <v>117</v>
      </c>
      <c r="D67" s="11" t="s">
        <v>118</v>
      </c>
      <c r="E67" s="11" t="s">
        <v>119</v>
      </c>
      <c r="F67" s="63">
        <v>4567586</v>
      </c>
      <c r="G67" s="64">
        <v>39793.45</v>
      </c>
      <c r="H67" s="63">
        <v>4501927</v>
      </c>
      <c r="I67" s="63">
        <v>4633245</v>
      </c>
      <c r="J67" s="46">
        <v>4568</v>
      </c>
      <c r="K67" s="91">
        <v>40</v>
      </c>
      <c r="L67" s="91">
        <v>4502</v>
      </c>
      <c r="M67" s="91">
        <v>4633</v>
      </c>
      <c r="N67" s="48">
        <v>6.437397680071799</v>
      </c>
      <c r="O67" s="114">
        <v>0.06437397680071799</v>
      </c>
      <c r="P67" s="48">
        <v>0.05549009784833462</v>
      </c>
      <c r="Q67" s="38">
        <f t="shared" si="0"/>
        <v>0.09155866144975212</v>
      </c>
      <c r="R67" s="49">
        <v>4830</v>
      </c>
      <c r="S67" s="116">
        <v>6.586842679467598</v>
      </c>
      <c r="T67" s="48">
        <v>0.0638142401733274</v>
      </c>
      <c r="U67" s="103">
        <f t="shared" si="1"/>
        <v>0.1052934962859902</v>
      </c>
      <c r="V67" s="97">
        <v>-0.14944499939579892</v>
      </c>
      <c r="W67" s="98" t="s">
        <v>132</v>
      </c>
      <c r="X67" s="11" t="s">
        <v>17</v>
      </c>
    </row>
    <row r="68" spans="1:23" ht="12" hidden="1">
      <c r="A68" s="5" t="s">
        <v>129</v>
      </c>
      <c r="B68" s="42"/>
      <c r="D68" s="11" t="s">
        <v>28</v>
      </c>
      <c r="E68" s="11" t="s">
        <v>29</v>
      </c>
      <c r="F68" s="63"/>
      <c r="H68" s="63"/>
      <c r="I68" s="63"/>
      <c r="J68" s="46"/>
      <c r="K68" s="91">
        <v>0</v>
      </c>
      <c r="L68" s="91">
        <v>0</v>
      </c>
      <c r="M68" s="91">
        <v>0</v>
      </c>
      <c r="N68" s="48"/>
      <c r="O68" s="114"/>
      <c r="P68" s="48"/>
      <c r="Q68" s="38"/>
      <c r="R68" s="49"/>
      <c r="S68" s="116"/>
      <c r="T68" s="48"/>
      <c r="U68" s="103"/>
      <c r="V68" s="97"/>
      <c r="W68" s="98"/>
    </row>
    <row r="69" spans="1:24" ht="12" hidden="1">
      <c r="A69" s="5"/>
      <c r="B69" s="42" t="s">
        <v>120</v>
      </c>
      <c r="D69" s="11" t="s">
        <v>121</v>
      </c>
      <c r="E69" s="11" t="s">
        <v>122</v>
      </c>
      <c r="F69" s="63">
        <v>6584070</v>
      </c>
      <c r="G69" s="81">
        <v>68540.59</v>
      </c>
      <c r="H69" s="63">
        <v>6470978</v>
      </c>
      <c r="I69" s="63">
        <v>6697162</v>
      </c>
      <c r="J69" s="46">
        <v>6584</v>
      </c>
      <c r="K69" s="91">
        <v>69</v>
      </c>
      <c r="L69" s="91">
        <v>6471</v>
      </c>
      <c r="M69" s="91">
        <v>6697</v>
      </c>
      <c r="N69" s="48">
        <v>9.279360463805242</v>
      </c>
      <c r="O69" s="114">
        <v>0.09279360463805242</v>
      </c>
      <c r="P69" s="48">
        <v>0.09588400497025643</v>
      </c>
      <c r="Q69" s="38">
        <f t="shared" si="0"/>
        <v>0.15820860820092308</v>
      </c>
      <c r="R69" s="49">
        <v>6696</v>
      </c>
      <c r="S69" s="116">
        <v>9.131573205324024</v>
      </c>
      <c r="T69" s="48">
        <v>0.07410614785401458</v>
      </c>
      <c r="U69" s="103">
        <f t="shared" si="1"/>
        <v>0.12227514395912405</v>
      </c>
      <c r="V69" s="97">
        <v>0.14778725848121788</v>
      </c>
      <c r="W69" s="98"/>
      <c r="X69" s="61" t="s">
        <v>21</v>
      </c>
    </row>
    <row r="70" spans="1:24" ht="12" hidden="1">
      <c r="A70" s="5"/>
      <c r="B70" s="42" t="s">
        <v>123</v>
      </c>
      <c r="D70" s="11" t="s">
        <v>124</v>
      </c>
      <c r="E70" s="11" t="s">
        <v>125</v>
      </c>
      <c r="F70" s="63">
        <v>6791297</v>
      </c>
      <c r="G70" s="81">
        <v>49922.84</v>
      </c>
      <c r="H70" s="63">
        <v>6708924</v>
      </c>
      <c r="I70" s="63">
        <v>6873670</v>
      </c>
      <c r="J70" s="49">
        <v>6791</v>
      </c>
      <c r="K70" s="11">
        <v>50</v>
      </c>
      <c r="L70" s="63">
        <v>6709</v>
      </c>
      <c r="M70" s="11">
        <v>6874</v>
      </c>
      <c r="N70" s="38">
        <v>9.57141902801142</v>
      </c>
      <c r="O70" s="11">
        <v>0.09571419028011419</v>
      </c>
      <c r="P70" s="38">
        <v>0.06931156372229905</v>
      </c>
      <c r="Q70" s="38">
        <f t="shared" si="0"/>
        <v>0.11436408014179342</v>
      </c>
      <c r="R70" s="49">
        <v>7049</v>
      </c>
      <c r="S70" s="102">
        <v>9.612971852498363</v>
      </c>
      <c r="T70" s="38">
        <v>0.07583275261015318</v>
      </c>
      <c r="U70" s="103">
        <f t="shared" si="1"/>
        <v>0.12512404180675274</v>
      </c>
      <c r="V70" s="97">
        <v>-0.04155282448694386</v>
      </c>
      <c r="W70" s="98"/>
      <c r="X70" s="61" t="s">
        <v>21</v>
      </c>
    </row>
    <row r="71" spans="1:24" ht="12" hidden="1">
      <c r="A71" s="5"/>
      <c r="B71" s="42"/>
      <c r="F71" s="63"/>
      <c r="H71" s="63"/>
      <c r="I71" s="63"/>
      <c r="J71" s="49"/>
      <c r="L71" s="63"/>
      <c r="N71" s="38"/>
      <c r="P71" s="38"/>
      <c r="Q71" s="38"/>
      <c r="R71" s="49"/>
      <c r="S71" s="102"/>
      <c r="T71" s="38"/>
      <c r="U71" s="103"/>
      <c r="V71" s="97"/>
      <c r="W71" s="98"/>
      <c r="X71" s="61"/>
    </row>
    <row r="72" spans="1:23" ht="12" hidden="1">
      <c r="A72" s="5"/>
      <c r="B72" s="42"/>
      <c r="J72" s="113"/>
      <c r="N72" s="113"/>
      <c r="P72" s="38"/>
      <c r="Q72" s="38"/>
      <c r="R72" s="49"/>
      <c r="S72" s="102"/>
      <c r="T72" s="38"/>
      <c r="U72" s="103"/>
      <c r="V72" s="97"/>
      <c r="W72" s="98"/>
    </row>
    <row r="73" spans="1:23" ht="12" hidden="1">
      <c r="A73" s="5" t="s">
        <v>136</v>
      </c>
      <c r="B73" s="42"/>
      <c r="F73" s="91">
        <v>61468467</v>
      </c>
      <c r="G73" s="13">
        <v>94255.97</v>
      </c>
      <c r="H73" s="91">
        <v>61312945</v>
      </c>
      <c r="I73" s="91">
        <v>61623989</v>
      </c>
      <c r="J73" s="46">
        <v>61468</v>
      </c>
      <c r="K73" s="46">
        <v>61468</v>
      </c>
      <c r="L73" s="46">
        <v>61468</v>
      </c>
      <c r="M73" s="46">
        <v>61468</v>
      </c>
      <c r="N73" s="46">
        <v>61468</v>
      </c>
      <c r="O73" s="114"/>
      <c r="P73" s="96"/>
      <c r="Q73" s="38"/>
      <c r="R73" s="49">
        <v>64410</v>
      </c>
      <c r="S73" s="49">
        <v>64410</v>
      </c>
      <c r="T73" s="38"/>
      <c r="U73" s="103"/>
      <c r="V73" s="97"/>
      <c r="W73" s="98"/>
    </row>
    <row r="74" spans="1:23" ht="12" hidden="1">
      <c r="A74" s="5"/>
      <c r="B74" s="42"/>
      <c r="F74" s="91"/>
      <c r="G74" s="13"/>
      <c r="H74" s="91"/>
      <c r="I74" s="91"/>
      <c r="J74" s="46"/>
      <c r="K74" s="47"/>
      <c r="L74" s="47"/>
      <c r="M74" s="47"/>
      <c r="N74" s="46"/>
      <c r="O74" s="114"/>
      <c r="P74" s="96"/>
      <c r="Q74" s="38"/>
      <c r="R74" s="49"/>
      <c r="S74" s="49"/>
      <c r="T74" s="38"/>
      <c r="U74" s="103"/>
      <c r="V74" s="97"/>
      <c r="W74" s="98"/>
    </row>
    <row r="75" spans="1:23" ht="12" hidden="1">
      <c r="A75" s="5" t="s">
        <v>14</v>
      </c>
      <c r="B75" s="42"/>
      <c r="F75" s="63"/>
      <c r="H75" s="63"/>
      <c r="I75" s="63"/>
      <c r="J75" s="49"/>
      <c r="K75" s="63"/>
      <c r="L75" s="63"/>
      <c r="M75" s="63"/>
      <c r="N75" s="38"/>
      <c r="O75" s="115"/>
      <c r="P75" s="101"/>
      <c r="Q75" s="38"/>
      <c r="R75" s="46"/>
      <c r="S75" s="102"/>
      <c r="T75" s="96"/>
      <c r="U75" s="103"/>
      <c r="V75" s="97"/>
      <c r="W75" s="98"/>
    </row>
    <row r="76" spans="1:23" ht="12" hidden="1">
      <c r="A76" s="5" t="s">
        <v>133</v>
      </c>
      <c r="B76" s="42"/>
      <c r="D76" s="11" t="s">
        <v>58</v>
      </c>
      <c r="E76" s="11" t="s">
        <v>59</v>
      </c>
      <c r="F76" s="63"/>
      <c r="H76" s="63"/>
      <c r="I76" s="63"/>
      <c r="J76" s="46"/>
      <c r="K76" s="91"/>
      <c r="L76" s="91"/>
      <c r="M76" s="91"/>
      <c r="N76" s="48"/>
      <c r="O76" s="114"/>
      <c r="P76" s="48"/>
      <c r="Q76" s="38"/>
      <c r="R76" s="49"/>
      <c r="S76" s="116"/>
      <c r="T76" s="38"/>
      <c r="U76" s="103"/>
      <c r="V76" s="97"/>
      <c r="W76" s="98"/>
    </row>
    <row r="77" spans="1:24" ht="12" hidden="1">
      <c r="A77" s="5"/>
      <c r="B77" s="42" t="s">
        <v>126</v>
      </c>
      <c r="D77" s="11" t="s">
        <v>60</v>
      </c>
      <c r="E77" s="11" t="s">
        <v>61</v>
      </c>
      <c r="F77" s="63">
        <v>4610855</v>
      </c>
      <c r="G77" s="81">
        <v>40561.44</v>
      </c>
      <c r="H77" s="63">
        <v>4436522</v>
      </c>
      <c r="I77" s="63">
        <v>4570374</v>
      </c>
      <c r="J77" s="46">
        <v>4611</v>
      </c>
      <c r="K77" s="91">
        <v>41</v>
      </c>
      <c r="L77" s="91">
        <v>4437</v>
      </c>
      <c r="M77" s="91">
        <v>4570</v>
      </c>
      <c r="N77" s="48">
        <v>7.501171291615261</v>
      </c>
      <c r="O77" s="114">
        <v>0.0750117129161526</v>
      </c>
      <c r="P77" s="48">
        <v>0.06497717163253322</v>
      </c>
      <c r="Q77" s="38">
        <f t="shared" si="0"/>
        <v>0.1072123331936798</v>
      </c>
      <c r="R77" s="49">
        <v>5374</v>
      </c>
      <c r="S77" s="116">
        <v>8.343424934016456</v>
      </c>
      <c r="T77" s="38">
        <v>0.07114246770338112</v>
      </c>
      <c r="U77" s="103">
        <f t="shared" si="1"/>
        <v>0.11738507171057884</v>
      </c>
      <c r="V77" s="97">
        <v>-0.8422536424011948</v>
      </c>
      <c r="W77" s="98" t="s">
        <v>132</v>
      </c>
      <c r="X77" s="11" t="s">
        <v>17</v>
      </c>
    </row>
    <row r="78" spans="1:24" ht="12" hidden="1">
      <c r="A78" s="5"/>
      <c r="B78" s="42" t="s">
        <v>62</v>
      </c>
      <c r="D78" s="11" t="s">
        <v>63</v>
      </c>
      <c r="E78" s="11" t="s">
        <v>64</v>
      </c>
      <c r="F78" s="63">
        <v>3010947</v>
      </c>
      <c r="G78" s="64">
        <v>31622.02</v>
      </c>
      <c r="H78" s="63">
        <v>2958771</v>
      </c>
      <c r="I78" s="63">
        <v>3063123</v>
      </c>
      <c r="J78" s="46">
        <v>3011</v>
      </c>
      <c r="K78" s="91">
        <v>32</v>
      </c>
      <c r="L78" s="91">
        <v>2959</v>
      </c>
      <c r="M78" s="91">
        <v>3063</v>
      </c>
      <c r="N78" s="48">
        <v>4.898360325140368</v>
      </c>
      <c r="O78" s="117">
        <v>0.04898360325140368</v>
      </c>
      <c r="P78" s="48">
        <v>0.05089300537239077</v>
      </c>
      <c r="Q78" s="38">
        <f t="shared" si="0"/>
        <v>0.08397345886444477</v>
      </c>
      <c r="R78" s="49">
        <v>3026</v>
      </c>
      <c r="S78" s="116">
        <v>4.698028256481913</v>
      </c>
      <c r="T78" s="38">
        <v>0.054435684303240625</v>
      </c>
      <c r="U78" s="103">
        <f t="shared" si="1"/>
        <v>0.08981887910034703</v>
      </c>
      <c r="V78" s="97">
        <v>0.20033206865845532</v>
      </c>
      <c r="W78" s="98" t="s">
        <v>132</v>
      </c>
      <c r="X78" s="11" t="s">
        <v>17</v>
      </c>
    </row>
    <row r="79" spans="1:23" ht="12" hidden="1">
      <c r="A79" s="5" t="s">
        <v>134</v>
      </c>
      <c r="B79" s="42"/>
      <c r="D79" s="11" t="s">
        <v>65</v>
      </c>
      <c r="E79" s="11" t="s">
        <v>66</v>
      </c>
      <c r="F79" s="63"/>
      <c r="H79" s="63"/>
      <c r="I79" s="63"/>
      <c r="J79" s="46"/>
      <c r="K79" s="91"/>
      <c r="L79" s="91"/>
      <c r="M79" s="91"/>
      <c r="N79" s="48"/>
      <c r="O79" s="114"/>
      <c r="P79" s="48"/>
      <c r="Q79" s="38"/>
      <c r="R79" s="49"/>
      <c r="S79" s="116"/>
      <c r="T79" s="38"/>
      <c r="U79" s="103"/>
      <c r="V79" s="97"/>
      <c r="W79" s="98"/>
    </row>
    <row r="80" spans="1:24" ht="12" hidden="1">
      <c r="A80" s="5"/>
      <c r="B80" s="42" t="s">
        <v>67</v>
      </c>
      <c r="D80" s="11" t="s">
        <v>68</v>
      </c>
      <c r="E80" s="11" t="s">
        <v>69</v>
      </c>
      <c r="F80" s="63">
        <v>873785</v>
      </c>
      <c r="G80" s="81">
        <v>18458.17</v>
      </c>
      <c r="H80" s="63">
        <v>843329</v>
      </c>
      <c r="I80" s="63">
        <v>904241</v>
      </c>
      <c r="J80" s="46">
        <v>874</v>
      </c>
      <c r="K80" s="91">
        <v>18</v>
      </c>
      <c r="L80" s="91">
        <v>843</v>
      </c>
      <c r="M80" s="91">
        <v>904</v>
      </c>
      <c r="N80" s="48">
        <v>1.4215174749681003</v>
      </c>
      <c r="O80" s="114">
        <v>0.014215174749681004</v>
      </c>
      <c r="P80" s="48">
        <v>0.02994946312276921</v>
      </c>
      <c r="Q80" s="38">
        <f aca="true" t="shared" si="2" ref="Q80:Q103">1.65*P80</f>
        <v>0.0494166141525692</v>
      </c>
      <c r="R80" s="49">
        <v>900</v>
      </c>
      <c r="S80" s="116">
        <v>1.3972985561248252</v>
      </c>
      <c r="T80" s="38">
        <v>0.03019701004139355</v>
      </c>
      <c r="U80" s="103">
        <f aca="true" t="shared" si="3" ref="U80:U103">1.65*T80</f>
        <v>0.04982506656829936</v>
      </c>
      <c r="V80" s="97">
        <v>0.024218918843275095</v>
      </c>
      <c r="W80" s="98"/>
      <c r="X80" s="61" t="s">
        <v>21</v>
      </c>
    </row>
    <row r="81" spans="1:24" ht="12" hidden="1">
      <c r="A81" s="5"/>
      <c r="B81" s="42" t="s">
        <v>70</v>
      </c>
      <c r="D81" s="11" t="s">
        <v>71</v>
      </c>
      <c r="E81" s="11" t="s">
        <v>72</v>
      </c>
      <c r="F81" s="63">
        <v>361959</v>
      </c>
      <c r="G81" s="81">
        <v>11543.9</v>
      </c>
      <c r="H81" s="63">
        <v>342912</v>
      </c>
      <c r="I81" s="63">
        <v>381006</v>
      </c>
      <c r="J81" s="46">
        <v>362</v>
      </c>
      <c r="K81" s="91">
        <v>12</v>
      </c>
      <c r="L81" s="91">
        <v>343</v>
      </c>
      <c r="M81" s="91">
        <v>381</v>
      </c>
      <c r="N81" s="48">
        <v>0.5888531431896618</v>
      </c>
      <c r="O81" s="114">
        <v>0.005888531431896618</v>
      </c>
      <c r="P81" s="48">
        <v>0.018758478899994904</v>
      </c>
      <c r="Q81" s="38">
        <f t="shared" si="2"/>
        <v>0.03095149018499159</v>
      </c>
      <c r="R81" s="49">
        <v>384</v>
      </c>
      <c r="S81" s="116">
        <v>0.5961807172799255</v>
      </c>
      <c r="T81" s="38">
        <v>0.01980457055916043</v>
      </c>
      <c r="U81" s="103">
        <f t="shared" si="3"/>
        <v>0.03267754142261471</v>
      </c>
      <c r="V81" s="97">
        <v>-0.007327574090263744</v>
      </c>
      <c r="W81" s="98"/>
      <c r="X81" s="61" t="s">
        <v>21</v>
      </c>
    </row>
    <row r="82" spans="1:24" ht="12" hidden="1">
      <c r="A82" s="5"/>
      <c r="B82" s="42" t="s">
        <v>73</v>
      </c>
      <c r="D82" s="11" t="s">
        <v>74</v>
      </c>
      <c r="E82" s="11" t="s">
        <v>75</v>
      </c>
      <c r="F82" s="63">
        <v>514697</v>
      </c>
      <c r="G82" s="81">
        <v>11269.81</v>
      </c>
      <c r="H82" s="63">
        <v>496102</v>
      </c>
      <c r="I82" s="63">
        <v>533292</v>
      </c>
      <c r="J82" s="46">
        <v>515</v>
      </c>
      <c r="K82" s="91">
        <v>11</v>
      </c>
      <c r="L82" s="91">
        <v>496</v>
      </c>
      <c r="M82" s="91">
        <v>533</v>
      </c>
      <c r="N82" s="48">
        <v>0.8373350192709378</v>
      </c>
      <c r="O82" s="114">
        <v>0.008373350192709378</v>
      </c>
      <c r="P82" s="48">
        <v>0.018289280558607623</v>
      </c>
      <c r="Q82" s="38">
        <f t="shared" si="2"/>
        <v>0.030177312921702577</v>
      </c>
      <c r="R82" s="49">
        <v>592</v>
      </c>
      <c r="S82" s="116">
        <v>0.9191119391398852</v>
      </c>
      <c r="T82" s="38">
        <v>0.02455014607219203</v>
      </c>
      <c r="U82" s="103">
        <f t="shared" si="3"/>
        <v>0.04050774101911685</v>
      </c>
      <c r="V82" s="97">
        <v>-0.08177691986894742</v>
      </c>
      <c r="W82" s="98" t="s">
        <v>132</v>
      </c>
      <c r="X82" s="11" t="s">
        <v>17</v>
      </c>
    </row>
    <row r="83" spans="1:24" ht="12" hidden="1">
      <c r="A83" s="5"/>
      <c r="B83" s="42" t="s">
        <v>76</v>
      </c>
      <c r="D83" s="11" t="s">
        <v>77</v>
      </c>
      <c r="E83" s="11" t="s">
        <v>78</v>
      </c>
      <c r="F83" s="63">
        <v>1234327</v>
      </c>
      <c r="G83" s="81">
        <v>19525.77</v>
      </c>
      <c r="H83" s="63">
        <v>1202109</v>
      </c>
      <c r="I83" s="63">
        <v>1266545</v>
      </c>
      <c r="J83" s="46">
        <v>1234</v>
      </c>
      <c r="K83" s="91">
        <v>20</v>
      </c>
      <c r="L83" s="91">
        <v>1202</v>
      </c>
      <c r="M83" s="91">
        <v>1267</v>
      </c>
      <c r="N83" s="48">
        <v>2.0080653711438745</v>
      </c>
      <c r="O83" s="114">
        <v>0.020080653711438745</v>
      </c>
      <c r="P83" s="48">
        <v>0.031615915274456306</v>
      </c>
      <c r="Q83" s="38">
        <f t="shared" si="2"/>
        <v>0.0521662602028529</v>
      </c>
      <c r="R83" s="49">
        <v>1323</v>
      </c>
      <c r="S83" s="116">
        <v>2.054028877503493</v>
      </c>
      <c r="T83" s="38">
        <v>0.036489800777348806</v>
      </c>
      <c r="U83" s="103">
        <f t="shared" si="3"/>
        <v>0.060208171282625525</v>
      </c>
      <c r="V83" s="97">
        <v>-0.045963506359618655</v>
      </c>
      <c r="W83" s="98"/>
      <c r="X83" s="61" t="s">
        <v>21</v>
      </c>
    </row>
    <row r="84" spans="1:24" ht="12" hidden="1">
      <c r="A84" s="5"/>
      <c r="B84" s="42" t="s">
        <v>79</v>
      </c>
      <c r="D84" s="11" t="s">
        <v>80</v>
      </c>
      <c r="E84" s="11" t="s">
        <v>81</v>
      </c>
      <c r="F84" s="63">
        <v>727782</v>
      </c>
      <c r="G84" s="81">
        <v>15466.45</v>
      </c>
      <c r="H84" s="63">
        <v>702262</v>
      </c>
      <c r="I84" s="63">
        <v>753302</v>
      </c>
      <c r="J84" s="46">
        <v>728</v>
      </c>
      <c r="K84" s="91">
        <v>15</v>
      </c>
      <c r="L84" s="91">
        <v>702</v>
      </c>
      <c r="M84" s="91">
        <v>753</v>
      </c>
      <c r="N84" s="48">
        <v>1.1839924363169818</v>
      </c>
      <c r="O84" s="114">
        <v>0.011839924363169819</v>
      </c>
      <c r="P84" s="48">
        <v>0.02509601466858287</v>
      </c>
      <c r="Q84" s="38">
        <f t="shared" si="2"/>
        <v>0.04140842420316173</v>
      </c>
      <c r="R84" s="49">
        <v>697</v>
      </c>
      <c r="S84" s="116">
        <v>1.0821301040211146</v>
      </c>
      <c r="T84" s="38">
        <v>0.026616567566076513</v>
      </c>
      <c r="U84" s="103">
        <f t="shared" si="3"/>
        <v>0.043917336484026244</v>
      </c>
      <c r="V84" s="97">
        <v>0.10186233229586716</v>
      </c>
      <c r="W84" s="98" t="s">
        <v>132</v>
      </c>
      <c r="X84" s="11" t="s">
        <v>17</v>
      </c>
    </row>
    <row r="85" spans="1:24" ht="12" hidden="1">
      <c r="A85" s="5"/>
      <c r="B85" s="42" t="s">
        <v>82</v>
      </c>
      <c r="D85" s="11" t="s">
        <v>83</v>
      </c>
      <c r="E85" s="11" t="s">
        <v>84</v>
      </c>
      <c r="F85" s="63">
        <v>5488622</v>
      </c>
      <c r="G85" s="81">
        <v>44338.54</v>
      </c>
      <c r="H85" s="63">
        <v>5415463</v>
      </c>
      <c r="I85" s="63">
        <v>5561781</v>
      </c>
      <c r="J85" s="46">
        <v>5489</v>
      </c>
      <c r="K85" s="91">
        <v>44</v>
      </c>
      <c r="L85" s="91">
        <v>5415</v>
      </c>
      <c r="M85" s="91">
        <v>5562</v>
      </c>
      <c r="N85" s="48">
        <v>8.929166884867975</v>
      </c>
      <c r="O85" s="114">
        <v>0.08929166884867976</v>
      </c>
      <c r="P85" s="48">
        <v>0.07082075141969814</v>
      </c>
      <c r="Q85" s="38">
        <f t="shared" si="2"/>
        <v>0.11685423984250193</v>
      </c>
      <c r="R85" s="49">
        <v>5730</v>
      </c>
      <c r="S85" s="116">
        <v>8.896134140661388</v>
      </c>
      <c r="T85" s="38">
        <v>0.07323926814149363</v>
      </c>
      <c r="U85" s="103">
        <f t="shared" si="3"/>
        <v>0.12084479243346449</v>
      </c>
      <c r="V85" s="97">
        <v>0.03303274420658653</v>
      </c>
      <c r="W85" s="98"/>
      <c r="X85" s="61" t="s">
        <v>21</v>
      </c>
    </row>
    <row r="86" spans="1:24" ht="12" hidden="1">
      <c r="A86" s="5"/>
      <c r="B86" s="42" t="s">
        <v>85</v>
      </c>
      <c r="D86" s="11" t="s">
        <v>86</v>
      </c>
      <c r="E86" s="11" t="s">
        <v>87</v>
      </c>
      <c r="F86" s="63">
        <v>1144647</v>
      </c>
      <c r="G86" s="81">
        <v>22755.16</v>
      </c>
      <c r="H86" s="63">
        <v>1107101</v>
      </c>
      <c r="I86" s="63">
        <v>1182193</v>
      </c>
      <c r="J86" s="46">
        <v>1145</v>
      </c>
      <c r="K86" s="91">
        <v>23</v>
      </c>
      <c r="L86" s="91">
        <v>1107</v>
      </c>
      <c r="M86" s="91">
        <v>1182</v>
      </c>
      <c r="N86" s="48">
        <v>1.8621694274561946</v>
      </c>
      <c r="O86" s="114">
        <v>0.018621694274561947</v>
      </c>
      <c r="P86" s="48">
        <v>0.03690894979617611</v>
      </c>
      <c r="Q86" s="38">
        <f t="shared" si="2"/>
        <v>0.060899767163690575</v>
      </c>
      <c r="R86" s="49">
        <v>1267</v>
      </c>
      <c r="S86" s="116">
        <v>1.9670858562335043</v>
      </c>
      <c r="T86" s="38">
        <v>0.03572502535526633</v>
      </c>
      <c r="U86" s="103">
        <f t="shared" si="3"/>
        <v>0.05894629183618944</v>
      </c>
      <c r="V86" s="97">
        <v>-0.10491642877730967</v>
      </c>
      <c r="W86" s="98" t="s">
        <v>132</v>
      </c>
      <c r="X86" s="11" t="s">
        <v>17</v>
      </c>
    </row>
    <row r="87" spans="1:24" ht="12" hidden="1">
      <c r="A87" s="5"/>
      <c r="B87" s="42" t="s">
        <v>88</v>
      </c>
      <c r="D87" s="11" t="s">
        <v>89</v>
      </c>
      <c r="E87" s="11" t="s">
        <v>90</v>
      </c>
      <c r="F87" s="63">
        <v>4778247</v>
      </c>
      <c r="G87" s="81">
        <v>37190.18</v>
      </c>
      <c r="H87" s="63">
        <v>4716883</v>
      </c>
      <c r="I87" s="63">
        <v>4839611</v>
      </c>
      <c r="J87" s="46">
        <v>4778</v>
      </c>
      <c r="K87" s="91">
        <v>37</v>
      </c>
      <c r="L87" s="91">
        <v>4717</v>
      </c>
      <c r="M87" s="91">
        <v>4840</v>
      </c>
      <c r="N87" s="48">
        <v>7.773493033428018</v>
      </c>
      <c r="O87" s="117">
        <v>0.07773493033428018</v>
      </c>
      <c r="P87" s="48">
        <v>0.0593170455303465</v>
      </c>
      <c r="Q87" s="38">
        <f t="shared" si="2"/>
        <v>0.09787312512507172</v>
      </c>
      <c r="R87" s="49">
        <v>4902</v>
      </c>
      <c r="S87" s="116">
        <v>7.610619469026549</v>
      </c>
      <c r="T87" s="38">
        <v>0.06821752566174705</v>
      </c>
      <c r="U87" s="103">
        <f t="shared" si="3"/>
        <v>0.11255891734188263</v>
      </c>
      <c r="V87" s="97">
        <v>0.16287356440146894</v>
      </c>
      <c r="W87" s="98" t="s">
        <v>132</v>
      </c>
      <c r="X87" s="11" t="s">
        <v>17</v>
      </c>
    </row>
    <row r="88" spans="1:23" ht="12" hidden="1">
      <c r="A88" s="5" t="s">
        <v>18</v>
      </c>
      <c r="B88" s="42"/>
      <c r="D88" s="11" t="s">
        <v>19</v>
      </c>
      <c r="E88" s="11" t="s">
        <v>20</v>
      </c>
      <c r="F88" s="63"/>
      <c r="H88" s="63"/>
      <c r="I88" s="63"/>
      <c r="J88" s="46"/>
      <c r="K88" s="91"/>
      <c r="L88" s="91"/>
      <c r="M88" s="91"/>
      <c r="N88" s="48"/>
      <c r="O88" s="114"/>
      <c r="P88" s="48"/>
      <c r="Q88" s="38"/>
      <c r="R88" s="49"/>
      <c r="S88" s="116"/>
      <c r="T88" s="38"/>
      <c r="U88" s="103"/>
      <c r="V88" s="97"/>
      <c r="W88" s="98"/>
    </row>
    <row r="89" spans="1:24" ht="12" hidden="1">
      <c r="A89" s="5"/>
      <c r="B89" s="42" t="s">
        <v>91</v>
      </c>
      <c r="D89" s="11" t="s">
        <v>92</v>
      </c>
      <c r="E89" s="11" t="s">
        <v>93</v>
      </c>
      <c r="F89" s="63">
        <v>2564017</v>
      </c>
      <c r="G89" s="81">
        <v>30149.8</v>
      </c>
      <c r="H89" s="63">
        <v>2514270</v>
      </c>
      <c r="I89" s="63">
        <v>2613764</v>
      </c>
      <c r="J89" s="46">
        <v>2564</v>
      </c>
      <c r="K89" s="91">
        <v>30</v>
      </c>
      <c r="L89" s="91">
        <v>2514</v>
      </c>
      <c r="M89" s="91">
        <v>2614</v>
      </c>
      <c r="N89" s="48">
        <v>4.1712720767869484</v>
      </c>
      <c r="O89" s="114">
        <v>0.041712720767869485</v>
      </c>
      <c r="P89" s="48">
        <v>0.04863037603088816</v>
      </c>
      <c r="Q89" s="38">
        <f t="shared" si="2"/>
        <v>0.08024012045096547</v>
      </c>
      <c r="R89" s="49">
        <v>2616</v>
      </c>
      <c r="S89" s="116">
        <v>4.061481136469492</v>
      </c>
      <c r="T89" s="38">
        <v>0.050782450796181426</v>
      </c>
      <c r="U89" s="103">
        <f t="shared" si="3"/>
        <v>0.08379104381369935</v>
      </c>
      <c r="V89" s="97">
        <v>0.10979094031745618</v>
      </c>
      <c r="W89" s="98"/>
      <c r="X89" s="61" t="s">
        <v>21</v>
      </c>
    </row>
    <row r="90" spans="1:24" ht="12" hidden="1">
      <c r="A90" s="5"/>
      <c r="B90" s="42" t="s">
        <v>94</v>
      </c>
      <c r="D90" s="11" t="s">
        <v>95</v>
      </c>
      <c r="E90" s="11" t="s">
        <v>96</v>
      </c>
      <c r="F90" s="63">
        <v>576639</v>
      </c>
      <c r="G90" s="81">
        <v>14633.2</v>
      </c>
      <c r="H90" s="63">
        <v>552494</v>
      </c>
      <c r="I90" s="63">
        <v>600784</v>
      </c>
      <c r="J90" s="46">
        <v>577</v>
      </c>
      <c r="K90" s="91">
        <v>15</v>
      </c>
      <c r="L90" s="91">
        <v>552</v>
      </c>
      <c r="M90" s="91">
        <v>601</v>
      </c>
      <c r="N90" s="48">
        <v>0.9381053866204278</v>
      </c>
      <c r="O90" s="114">
        <v>0.009381053866204277</v>
      </c>
      <c r="P90" s="48">
        <v>0.023762526539589428</v>
      </c>
      <c r="Q90" s="38">
        <f t="shared" si="2"/>
        <v>0.03920816879032255</v>
      </c>
      <c r="R90" s="49">
        <v>563</v>
      </c>
      <c r="S90" s="116">
        <v>0.8740878745536408</v>
      </c>
      <c r="T90" s="38">
        <v>0.023946722283551675</v>
      </c>
      <c r="U90" s="103">
        <f t="shared" si="3"/>
        <v>0.03951209176786026</v>
      </c>
      <c r="V90" s="97">
        <v>0.06401751206678696</v>
      </c>
      <c r="W90" s="98" t="s">
        <v>132</v>
      </c>
      <c r="X90" s="11" t="s">
        <v>17</v>
      </c>
    </row>
    <row r="91" spans="1:24" ht="12" hidden="1">
      <c r="A91" s="5"/>
      <c r="B91" s="42" t="s">
        <v>97</v>
      </c>
      <c r="D91" s="11" t="s">
        <v>98</v>
      </c>
      <c r="E91" s="11" t="s">
        <v>99</v>
      </c>
      <c r="F91" s="63">
        <v>3790118</v>
      </c>
      <c r="G91" s="81">
        <v>41947.99</v>
      </c>
      <c r="H91" s="63">
        <v>3720904</v>
      </c>
      <c r="I91" s="63">
        <v>3859332</v>
      </c>
      <c r="J91" s="46">
        <v>3790</v>
      </c>
      <c r="K91" s="91">
        <v>42</v>
      </c>
      <c r="L91" s="91">
        <v>3721</v>
      </c>
      <c r="M91" s="91">
        <v>3859</v>
      </c>
      <c r="N91" s="48">
        <v>6.16595497655733</v>
      </c>
      <c r="O91" s="114">
        <v>0.0616595497655733</v>
      </c>
      <c r="P91" s="48">
        <v>0.06758495530564657</v>
      </c>
      <c r="Q91" s="38">
        <f t="shared" si="2"/>
        <v>0.11151517625431683</v>
      </c>
      <c r="R91" s="49">
        <v>4104</v>
      </c>
      <c r="S91" s="116">
        <v>6.371681415929204</v>
      </c>
      <c r="T91" s="38">
        <v>0.06283557159069918</v>
      </c>
      <c r="U91" s="103">
        <f t="shared" si="3"/>
        <v>0.10367869312465364</v>
      </c>
      <c r="V91" s="97">
        <v>-0.2057264393718734</v>
      </c>
      <c r="W91" s="98" t="s">
        <v>132</v>
      </c>
      <c r="X91" s="11" t="s">
        <v>17</v>
      </c>
    </row>
    <row r="92" spans="1:24" ht="12" hidden="1">
      <c r="A92" s="5"/>
      <c r="B92" s="42" t="s">
        <v>100</v>
      </c>
      <c r="D92" s="11" t="s">
        <v>101</v>
      </c>
      <c r="E92" s="11" t="s">
        <v>102</v>
      </c>
      <c r="F92" s="63">
        <v>1920132</v>
      </c>
      <c r="G92" s="81">
        <v>23997.19</v>
      </c>
      <c r="H92" s="63">
        <v>1880537</v>
      </c>
      <c r="I92" s="63">
        <v>1959727</v>
      </c>
      <c r="J92" s="46">
        <v>1920</v>
      </c>
      <c r="K92" s="91">
        <v>24</v>
      </c>
      <c r="L92" s="91">
        <v>1881</v>
      </c>
      <c r="M92" s="91">
        <v>1960</v>
      </c>
      <c r="N92" s="48">
        <v>3.123767508306332</v>
      </c>
      <c r="O92" s="114">
        <v>0.03123767508306332</v>
      </c>
      <c r="P92" s="48">
        <v>0.038744869251337764</v>
      </c>
      <c r="Q92" s="38">
        <f t="shared" si="2"/>
        <v>0.06392903426470731</v>
      </c>
      <c r="R92" s="49">
        <v>2027</v>
      </c>
      <c r="S92" s="116">
        <v>3.1470268591833563</v>
      </c>
      <c r="T92" s="38">
        <v>0.04491398966564629</v>
      </c>
      <c r="U92" s="103">
        <f t="shared" si="3"/>
        <v>0.07410808294831638</v>
      </c>
      <c r="V92" s="97">
        <v>-0.023259350877024243</v>
      </c>
      <c r="W92" s="98"/>
      <c r="X92" s="61" t="s">
        <v>21</v>
      </c>
    </row>
    <row r="93" spans="1:24" ht="12" hidden="1">
      <c r="A93" s="5"/>
      <c r="B93" s="42" t="s">
        <v>103</v>
      </c>
      <c r="D93" s="11" t="s">
        <v>104</v>
      </c>
      <c r="E93" s="11" t="s">
        <v>105</v>
      </c>
      <c r="F93" s="63">
        <v>3097049</v>
      </c>
      <c r="G93" s="81">
        <v>32254.32</v>
      </c>
      <c r="H93" s="63">
        <v>3043829</v>
      </c>
      <c r="I93" s="63">
        <v>3150269</v>
      </c>
      <c r="J93" s="46">
        <v>3097</v>
      </c>
      <c r="K93" s="91">
        <v>32</v>
      </c>
      <c r="L93" s="91">
        <v>3044</v>
      </c>
      <c r="M93" s="91">
        <v>3150</v>
      </c>
      <c r="N93" s="48">
        <v>5.038435398104202</v>
      </c>
      <c r="O93" s="117">
        <v>0.05038435398104202</v>
      </c>
      <c r="P93" s="48">
        <v>0.05190106404295397</v>
      </c>
      <c r="Q93" s="38">
        <f t="shared" si="2"/>
        <v>0.08563675567087405</v>
      </c>
      <c r="R93" s="49">
        <v>3316</v>
      </c>
      <c r="S93" s="116">
        <v>5.148268902344356</v>
      </c>
      <c r="T93" s="38">
        <v>0.05684969951617095</v>
      </c>
      <c r="U93" s="103">
        <f t="shared" si="3"/>
        <v>0.09380200420168207</v>
      </c>
      <c r="V93" s="97">
        <v>-0.10983350424015459</v>
      </c>
      <c r="W93" s="98"/>
      <c r="X93" s="61" t="s">
        <v>21</v>
      </c>
    </row>
    <row r="94" spans="1:23" ht="12" hidden="1">
      <c r="A94" s="5" t="s">
        <v>106</v>
      </c>
      <c r="B94" s="42"/>
      <c r="D94" s="11" t="s">
        <v>22</v>
      </c>
      <c r="E94" s="11" t="s">
        <v>23</v>
      </c>
      <c r="F94" s="63"/>
      <c r="G94" s="81" t="s">
        <v>23</v>
      </c>
      <c r="H94" s="63"/>
      <c r="I94" s="63"/>
      <c r="J94" s="46"/>
      <c r="K94" s="91"/>
      <c r="L94" s="91"/>
      <c r="M94" s="91"/>
      <c r="N94" s="48"/>
      <c r="O94" s="114"/>
      <c r="P94" s="48"/>
      <c r="Q94" s="38"/>
      <c r="R94" s="49"/>
      <c r="S94" s="116"/>
      <c r="T94" s="38"/>
      <c r="U94" s="103"/>
      <c r="V94" s="97"/>
      <c r="W94" s="98"/>
    </row>
    <row r="95" spans="1:24" ht="12" hidden="1">
      <c r="A95" s="5"/>
      <c r="B95" s="42" t="s">
        <v>107</v>
      </c>
      <c r="D95" s="11" t="s">
        <v>108</v>
      </c>
      <c r="E95" s="11" t="s">
        <v>109</v>
      </c>
      <c r="F95" s="63">
        <v>7275917</v>
      </c>
      <c r="G95" s="81">
        <v>48856.78</v>
      </c>
      <c r="H95" s="63">
        <v>7195303</v>
      </c>
      <c r="I95" s="63">
        <v>7356531</v>
      </c>
      <c r="J95" s="46">
        <v>7276</v>
      </c>
      <c r="K95" s="91">
        <v>49</v>
      </c>
      <c r="L95" s="91">
        <v>7195</v>
      </c>
      <c r="M95" s="91">
        <v>7357</v>
      </c>
      <c r="N95" s="48">
        <v>11.83682846686253</v>
      </c>
      <c r="O95" s="114">
        <v>0.1183682846686253</v>
      </c>
      <c r="P95" s="48">
        <v>0.07738248878909723</v>
      </c>
      <c r="Q95" s="38">
        <f t="shared" si="2"/>
        <v>0.12768110650201042</v>
      </c>
      <c r="R95" s="49">
        <v>7823</v>
      </c>
      <c r="S95" s="116">
        <v>12.145629560627231</v>
      </c>
      <c r="T95" s="38">
        <v>0.08403624382777154</v>
      </c>
      <c r="U95" s="103">
        <f t="shared" si="3"/>
        <v>0.13865980231582303</v>
      </c>
      <c r="V95" s="97">
        <v>-0.30880109376470166</v>
      </c>
      <c r="W95" s="98" t="s">
        <v>132</v>
      </c>
      <c r="X95" s="11" t="s">
        <v>17</v>
      </c>
    </row>
    <row r="96" spans="1:24" ht="12" hidden="1">
      <c r="A96" s="5"/>
      <c r="B96" s="42" t="s">
        <v>110</v>
      </c>
      <c r="D96" s="11" t="s">
        <v>111</v>
      </c>
      <c r="E96" s="11" t="s">
        <v>112</v>
      </c>
      <c r="F96" s="63">
        <v>14668730</v>
      </c>
      <c r="G96" s="81">
        <v>67862.2</v>
      </c>
      <c r="H96" s="63">
        <v>14556757</v>
      </c>
      <c r="I96" s="63">
        <v>14780703</v>
      </c>
      <c r="J96" s="46">
        <v>14669</v>
      </c>
      <c r="K96" s="91">
        <v>68</v>
      </c>
      <c r="L96" s="91">
        <v>14557</v>
      </c>
      <c r="M96" s="91">
        <v>14781</v>
      </c>
      <c r="N96" s="48">
        <v>23.863829237843202</v>
      </c>
      <c r="O96" s="114">
        <v>0.238638292378432</v>
      </c>
      <c r="P96" s="48">
        <v>0.1041608594834349</v>
      </c>
      <c r="Q96" s="38">
        <f t="shared" si="2"/>
        <v>0.17186541814766756</v>
      </c>
      <c r="R96" s="49">
        <v>14823</v>
      </c>
      <c r="S96" s="116">
        <v>23.013507219375875</v>
      </c>
      <c r="T96" s="38">
        <v>0.10828632221744908</v>
      </c>
      <c r="U96" s="103">
        <f t="shared" si="3"/>
        <v>0.17867243165879096</v>
      </c>
      <c r="V96" s="97">
        <v>0.8503220184673275</v>
      </c>
      <c r="W96" s="98" t="s">
        <v>132</v>
      </c>
      <c r="X96" s="11" t="s">
        <v>17</v>
      </c>
    </row>
    <row r="97" spans="1:24" ht="12" hidden="1">
      <c r="A97" s="5" t="s">
        <v>113</v>
      </c>
      <c r="B97" s="42"/>
      <c r="D97" s="11" t="s">
        <v>24</v>
      </c>
      <c r="E97" s="11" t="s">
        <v>25</v>
      </c>
      <c r="F97" s="63">
        <v>203817</v>
      </c>
      <c r="G97" s="81">
        <v>8455.43</v>
      </c>
      <c r="H97" s="63">
        <v>189866</v>
      </c>
      <c r="I97" s="63">
        <v>217768</v>
      </c>
      <c r="J97" s="46">
        <v>204</v>
      </c>
      <c r="K97" s="91">
        <v>8</v>
      </c>
      <c r="L97" s="91">
        <v>190</v>
      </c>
      <c r="M97" s="91">
        <v>218</v>
      </c>
      <c r="N97" s="48">
        <v>0.33157976755789276</v>
      </c>
      <c r="O97" s="117">
        <v>0.0033157976755789275</v>
      </c>
      <c r="P97" s="48">
        <v>0.01374631974119772</v>
      </c>
      <c r="Q97" s="38">
        <f t="shared" si="2"/>
        <v>0.022681427572976236</v>
      </c>
      <c r="R97" s="49">
        <v>231</v>
      </c>
      <c r="S97" s="116">
        <v>0.3586399627387052</v>
      </c>
      <c r="T97" s="38">
        <v>0.015378858293199864</v>
      </c>
      <c r="U97" s="103">
        <f t="shared" si="3"/>
        <v>0.025375116183779776</v>
      </c>
      <c r="V97" s="97">
        <v>-0.02706019518081243</v>
      </c>
      <c r="W97" s="98"/>
      <c r="X97" s="61" t="s">
        <v>21</v>
      </c>
    </row>
    <row r="98" spans="1:23" ht="12" hidden="1">
      <c r="A98" s="5" t="s">
        <v>128</v>
      </c>
      <c r="B98" s="42"/>
      <c r="D98" s="11" t="s">
        <v>26</v>
      </c>
      <c r="E98" s="11" t="s">
        <v>27</v>
      </c>
      <c r="F98" s="63"/>
      <c r="H98" s="63"/>
      <c r="I98" s="63"/>
      <c r="J98" s="46"/>
      <c r="K98" s="91"/>
      <c r="L98" s="91"/>
      <c r="M98" s="91"/>
      <c r="N98" s="48"/>
      <c r="O98" s="114"/>
      <c r="P98" s="48"/>
      <c r="Q98" s="38"/>
      <c r="R98" s="49"/>
      <c r="S98" s="116"/>
      <c r="T98" s="38"/>
      <c r="U98" s="103"/>
      <c r="V98" s="97"/>
      <c r="W98" s="98"/>
    </row>
    <row r="99" spans="1:24" ht="12" hidden="1">
      <c r="A99" s="5"/>
      <c r="B99" s="42" t="s">
        <v>114</v>
      </c>
      <c r="D99" s="11" t="s">
        <v>115</v>
      </c>
      <c r="E99" s="11" t="s">
        <v>116</v>
      </c>
      <c r="F99" s="63">
        <v>230040</v>
      </c>
      <c r="G99" s="81">
        <v>9130.57</v>
      </c>
      <c r="H99" s="63">
        <v>214975</v>
      </c>
      <c r="I99" s="63">
        <v>245105</v>
      </c>
      <c r="J99" s="46">
        <v>230</v>
      </c>
      <c r="K99" s="91">
        <v>9</v>
      </c>
      <c r="L99" s="91">
        <v>215</v>
      </c>
      <c r="M99" s="91">
        <v>245</v>
      </c>
      <c r="N99" s="48">
        <v>0.37424066554319635</v>
      </c>
      <c r="O99" s="114">
        <v>0.0037424066554319632</v>
      </c>
      <c r="P99" s="48">
        <v>0.01484298220364487</v>
      </c>
      <c r="Q99" s="38">
        <f t="shared" si="2"/>
        <v>0.024490920636014032</v>
      </c>
      <c r="R99" s="49">
        <v>227</v>
      </c>
      <c r="S99" s="116">
        <v>0.35242974693370593</v>
      </c>
      <c r="T99" s="38">
        <v>0.015245601625611354</v>
      </c>
      <c r="U99" s="103">
        <f t="shared" si="3"/>
        <v>0.025155242682258733</v>
      </c>
      <c r="V99" s="97">
        <v>0.021810918609490415</v>
      </c>
      <c r="W99" s="98"/>
      <c r="X99" s="61" t="s">
        <v>21</v>
      </c>
    </row>
    <row r="100" spans="1:24" ht="12" hidden="1">
      <c r="A100" s="5"/>
      <c r="B100" s="42" t="s">
        <v>117</v>
      </c>
      <c r="D100" s="11" t="s">
        <v>118</v>
      </c>
      <c r="E100" s="11" t="s">
        <v>119</v>
      </c>
      <c r="F100" s="63">
        <v>217253</v>
      </c>
      <c r="G100" s="81">
        <v>9365.7</v>
      </c>
      <c r="H100" s="63">
        <v>201800</v>
      </c>
      <c r="I100" s="63">
        <v>232706</v>
      </c>
      <c r="J100" s="46">
        <v>217</v>
      </c>
      <c r="K100" s="91">
        <v>9</v>
      </c>
      <c r="L100" s="91">
        <v>202</v>
      </c>
      <c r="M100" s="91">
        <v>233</v>
      </c>
      <c r="N100" s="48">
        <v>0.35343812950467757</v>
      </c>
      <c r="O100" s="117">
        <v>0.0035343812950467757</v>
      </c>
      <c r="P100" s="48">
        <v>0.015226950944727936</v>
      </c>
      <c r="Q100" s="38">
        <f t="shared" si="2"/>
        <v>0.025124469058801092</v>
      </c>
      <c r="R100" s="49">
        <v>211</v>
      </c>
      <c r="S100" s="116">
        <v>0.32758888371370903</v>
      </c>
      <c r="T100" s="38">
        <v>0.014700326868963045</v>
      </c>
      <c r="U100" s="103">
        <f t="shared" si="3"/>
        <v>0.024255539333789024</v>
      </c>
      <c r="V100" s="97">
        <v>0.025849245790968534</v>
      </c>
      <c r="W100" s="98"/>
      <c r="X100" s="61" t="s">
        <v>21</v>
      </c>
    </row>
    <row r="101" spans="1:23" ht="12" hidden="1">
      <c r="A101" s="5" t="s">
        <v>130</v>
      </c>
      <c r="B101" s="42"/>
      <c r="D101" s="11" t="s">
        <v>28</v>
      </c>
      <c r="E101" s="11" t="s">
        <v>29</v>
      </c>
      <c r="F101" s="63"/>
      <c r="H101" s="63"/>
      <c r="I101" s="63"/>
      <c r="J101" s="46"/>
      <c r="K101" s="91"/>
      <c r="L101" s="91"/>
      <c r="M101" s="91"/>
      <c r="N101" s="48"/>
      <c r="O101" s="114"/>
      <c r="P101" s="48"/>
      <c r="Q101" s="38"/>
      <c r="R101" s="49"/>
      <c r="S101" s="116"/>
      <c r="T101" s="38"/>
      <c r="U101" s="103"/>
      <c r="V101" s="97"/>
      <c r="W101" s="98"/>
    </row>
    <row r="102" spans="1:24" ht="12" hidden="1">
      <c r="A102" s="5"/>
      <c r="B102" s="42" t="s">
        <v>120</v>
      </c>
      <c r="D102" s="11" t="s">
        <v>121</v>
      </c>
      <c r="E102" s="11" t="s">
        <v>122</v>
      </c>
      <c r="F102" s="63">
        <v>2928937</v>
      </c>
      <c r="G102" s="81">
        <v>39331.91</v>
      </c>
      <c r="H102" s="63">
        <v>2864039</v>
      </c>
      <c r="I102" s="63">
        <v>2993835</v>
      </c>
      <c r="J102" s="46">
        <v>2929</v>
      </c>
      <c r="K102" s="91">
        <v>39</v>
      </c>
      <c r="L102" s="91">
        <v>2864</v>
      </c>
      <c r="M102" s="91">
        <v>2994</v>
      </c>
      <c r="N102" s="48">
        <v>4.764942324004924</v>
      </c>
      <c r="O102" s="114">
        <v>0.04764942324004924</v>
      </c>
      <c r="P102" s="48">
        <v>0.06356860181387154</v>
      </c>
      <c r="Q102" s="38">
        <f t="shared" si="2"/>
        <v>0.10488819299288804</v>
      </c>
      <c r="R102" s="49">
        <v>3004</v>
      </c>
      <c r="S102" s="116">
        <v>4.663872069554417</v>
      </c>
      <c r="T102" s="38">
        <v>0.054247159262480464</v>
      </c>
      <c r="U102" s="103">
        <f t="shared" si="3"/>
        <v>0.08950781278309276</v>
      </c>
      <c r="V102" s="97">
        <v>0.10107025445050688</v>
      </c>
      <c r="W102" s="98"/>
      <c r="X102" s="61" t="s">
        <v>21</v>
      </c>
    </row>
    <row r="103" spans="1:24" ht="12" hidden="1">
      <c r="A103" s="6"/>
      <c r="B103" s="67" t="s">
        <v>123</v>
      </c>
      <c r="D103" s="11" t="s">
        <v>124</v>
      </c>
      <c r="E103" s="11" t="s">
        <v>125</v>
      </c>
      <c r="F103" s="11">
        <v>1249950</v>
      </c>
      <c r="G103" s="81">
        <v>18353.63</v>
      </c>
      <c r="H103" s="11">
        <v>1219667</v>
      </c>
      <c r="I103" s="11">
        <v>1280233</v>
      </c>
      <c r="J103" s="107">
        <v>1250</v>
      </c>
      <c r="K103" s="11">
        <v>18</v>
      </c>
      <c r="L103" s="11">
        <v>1220</v>
      </c>
      <c r="M103" s="11">
        <v>1280</v>
      </c>
      <c r="N103" s="72">
        <v>2.033481654910964</v>
      </c>
      <c r="O103" s="11">
        <v>0.020334816549109642</v>
      </c>
      <c r="P103" s="72">
        <v>0.02969534912078676</v>
      </c>
      <c r="Q103" s="72">
        <f t="shared" si="2"/>
        <v>0.04899732604929815</v>
      </c>
      <c r="R103" s="68">
        <v>1270</v>
      </c>
      <c r="S103" s="108">
        <v>1.9717435180872533</v>
      </c>
      <c r="T103" s="72">
        <v>0.035766445485594045</v>
      </c>
      <c r="U103" s="109">
        <f t="shared" si="3"/>
        <v>0.05901463505123017</v>
      </c>
      <c r="V103" s="110">
        <v>0.061738136823710876</v>
      </c>
      <c r="W103" s="111"/>
      <c r="X103" s="61" t="s">
        <v>21</v>
      </c>
    </row>
    <row r="104" spans="1:20" ht="12">
      <c r="A104" s="120" t="s">
        <v>149</v>
      </c>
      <c r="B104" s="41"/>
      <c r="C104" s="41"/>
      <c r="D104" s="45"/>
      <c r="E104" s="44"/>
      <c r="F104" s="45"/>
      <c r="G104" s="45"/>
      <c r="H104" s="45"/>
      <c r="I104" s="45"/>
      <c r="J104" s="45"/>
      <c r="K104" s="45"/>
      <c r="L104" s="161"/>
      <c r="M104" s="161"/>
      <c r="N104" s="162"/>
      <c r="O104" s="163"/>
      <c r="P104" s="162"/>
      <c r="Q104" s="161"/>
      <c r="R104" s="164"/>
      <c r="S104" s="161"/>
      <c r="T104" s="165"/>
    </row>
    <row r="105" spans="1:20" ht="12">
      <c r="A105" s="2" t="s">
        <v>167</v>
      </c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3"/>
      <c r="O105" s="60"/>
      <c r="P105" s="3"/>
      <c r="Q105" s="3"/>
      <c r="R105" s="3"/>
      <c r="S105" s="75"/>
      <c r="T105" s="76"/>
    </row>
    <row r="106" spans="1:20" ht="12">
      <c r="A106" s="168" t="s">
        <v>203</v>
      </c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3"/>
      <c r="O106" s="60"/>
      <c r="P106" s="3"/>
      <c r="Q106" s="3"/>
      <c r="R106" s="3"/>
      <c r="S106" s="75"/>
      <c r="T106" s="76"/>
    </row>
    <row r="107" spans="1:20" ht="12">
      <c r="A107" s="2" t="s">
        <v>168</v>
      </c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3"/>
      <c r="O107" s="2"/>
      <c r="P107" s="2"/>
      <c r="Q107" s="3"/>
      <c r="R107" s="3"/>
      <c r="S107" s="3"/>
      <c r="T107" s="4"/>
    </row>
    <row r="108" spans="1:23" ht="26.25" customHeight="1">
      <c r="A108" s="188" t="s">
        <v>166</v>
      </c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</row>
    <row r="109" spans="1:20" ht="12">
      <c r="A109" s="170" t="s">
        <v>205</v>
      </c>
      <c r="B109" s="171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3"/>
      <c r="O109" s="2"/>
      <c r="P109" s="2"/>
      <c r="Q109" s="3"/>
      <c r="R109" s="3"/>
      <c r="S109" s="3"/>
      <c r="T109" s="4"/>
    </row>
  </sheetData>
  <mergeCells count="5">
    <mergeCell ref="A108:W108"/>
    <mergeCell ref="V4:W5"/>
    <mergeCell ref="N4:Q4"/>
    <mergeCell ref="S4:U4"/>
    <mergeCell ref="A4:B5"/>
  </mergeCells>
  <conditionalFormatting sqref="T76:T102">
    <cfRule type="cellIs" priority="1" dxfId="0" operator="equal" stopIfTrue="1">
      <formula>"NS"</formula>
    </cfRule>
  </conditionalFormatting>
  <printOptions/>
  <pageMargins left="0.63" right="0.38" top="0.22" bottom="0.24" header="0.42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="75" zoomScaleNormal="75" workbookViewId="0" topLeftCell="A1">
      <selection activeCell="B17" sqref="B17"/>
    </sheetView>
  </sheetViews>
  <sheetFormatPr defaultColWidth="9.140625" defaultRowHeight="12.75"/>
  <cols>
    <col min="1" max="1" width="1.7109375" style="2" customWidth="1"/>
    <col min="2" max="2" width="76.00390625" style="2" customWidth="1"/>
    <col min="3" max="3" width="20.00390625" style="2" hidden="1" customWidth="1"/>
    <col min="4" max="4" width="19.57421875" style="2" hidden="1" customWidth="1"/>
    <col min="5" max="5" width="11.421875" style="2" hidden="1" customWidth="1"/>
    <col min="6" max="6" width="11.28125" style="2" hidden="1" customWidth="1"/>
    <col min="7" max="7" width="11.421875" style="2" hidden="1" customWidth="1"/>
    <col min="8" max="8" width="11.57421875" style="2" hidden="1" customWidth="1"/>
    <col min="9" max="9" width="10.8515625" style="2" hidden="1" customWidth="1"/>
    <col min="10" max="10" width="10.7109375" style="2" hidden="1" customWidth="1"/>
    <col min="11" max="11" width="10.8515625" style="2" hidden="1" customWidth="1"/>
    <col min="12" max="12" width="11.421875" style="2" hidden="1" customWidth="1"/>
    <col min="13" max="13" width="9.140625" style="2" customWidth="1"/>
    <col min="14" max="14" width="8.28125" style="3" hidden="1" customWidth="1"/>
    <col min="15" max="15" width="8.28125" style="3" customWidth="1"/>
    <col min="16" max="16" width="10.421875" style="2" hidden="1" customWidth="1"/>
    <col min="17" max="17" width="9.140625" style="2" customWidth="1"/>
    <col min="18" max="18" width="8.28125" style="3" hidden="1" customWidth="1"/>
    <col min="19" max="20" width="8.28125" style="3" customWidth="1"/>
    <col min="21" max="21" width="1.57421875" style="3" customWidth="1"/>
    <col min="22" max="22" width="11.28125" style="2" hidden="1" customWidth="1"/>
    <col min="23" max="16384" width="9.140625" style="2" customWidth="1"/>
  </cols>
  <sheetData>
    <row r="1" ht="12">
      <c r="I1" s="1"/>
    </row>
    <row r="2" ht="12">
      <c r="B2" s="2" t="s">
        <v>151</v>
      </c>
    </row>
    <row r="4" spans="1:25" ht="12.75">
      <c r="A4" s="205" t="s">
        <v>135</v>
      </c>
      <c r="B4" s="191"/>
      <c r="C4" s="7"/>
      <c r="D4" s="7"/>
      <c r="E4" s="8" t="s">
        <v>0</v>
      </c>
      <c r="F4" s="9"/>
      <c r="G4" s="10"/>
      <c r="H4" s="10"/>
      <c r="I4" s="199" t="s">
        <v>150</v>
      </c>
      <c r="J4" s="200"/>
      <c r="K4" s="200"/>
      <c r="L4" s="200"/>
      <c r="M4" s="200"/>
      <c r="N4" s="200"/>
      <c r="O4" s="201"/>
      <c r="P4" s="199" t="s">
        <v>138</v>
      </c>
      <c r="Q4" s="200"/>
      <c r="R4" s="200"/>
      <c r="S4" s="201"/>
      <c r="T4" s="198" t="s">
        <v>142</v>
      </c>
      <c r="U4" s="191"/>
      <c r="V4" s="148"/>
      <c r="W4" s="30"/>
      <c r="Y4" s="11"/>
    </row>
    <row r="5" spans="1:25" ht="48">
      <c r="A5" s="192"/>
      <c r="B5" s="193"/>
      <c r="C5" s="11" t="s">
        <v>1</v>
      </c>
      <c r="D5" s="11" t="s">
        <v>2</v>
      </c>
      <c r="E5" s="12" t="s">
        <v>3</v>
      </c>
      <c r="F5" s="13" t="s">
        <v>4</v>
      </c>
      <c r="G5" s="12" t="s">
        <v>5</v>
      </c>
      <c r="H5" s="12" t="s">
        <v>6</v>
      </c>
      <c r="I5" s="25" t="s">
        <v>7</v>
      </c>
      <c r="J5" s="129" t="s">
        <v>8</v>
      </c>
      <c r="K5" s="25" t="s">
        <v>9</v>
      </c>
      <c r="L5" s="25" t="s">
        <v>10</v>
      </c>
      <c r="M5" s="121" t="s">
        <v>140</v>
      </c>
      <c r="N5" s="121" t="s">
        <v>11</v>
      </c>
      <c r="O5" s="123" t="s">
        <v>141</v>
      </c>
      <c r="P5" s="141" t="s">
        <v>12</v>
      </c>
      <c r="Q5" s="126" t="s">
        <v>140</v>
      </c>
      <c r="R5" s="126" t="s">
        <v>13</v>
      </c>
      <c r="S5" s="123" t="s">
        <v>141</v>
      </c>
      <c r="T5" s="192"/>
      <c r="U5" s="193"/>
      <c r="V5" s="149"/>
      <c r="Y5" s="7"/>
    </row>
    <row r="6" spans="1:25" ht="12.75">
      <c r="A6" s="176" t="s">
        <v>144</v>
      </c>
      <c r="B6" s="191"/>
      <c r="C6" s="20"/>
      <c r="D6" s="20"/>
      <c r="E6" s="130"/>
      <c r="F6" s="131"/>
      <c r="G6" s="94"/>
      <c r="H6" s="94"/>
      <c r="I6" s="132"/>
      <c r="J6" s="132"/>
      <c r="K6" s="132"/>
      <c r="L6" s="132"/>
      <c r="M6" s="132">
        <v>132422</v>
      </c>
      <c r="N6" s="133"/>
      <c r="O6" s="133"/>
      <c r="P6" s="150">
        <v>137735</v>
      </c>
      <c r="Q6" s="150">
        <v>137735</v>
      </c>
      <c r="R6" s="134"/>
      <c r="S6" s="134"/>
      <c r="T6" s="135"/>
      <c r="U6" s="136"/>
      <c r="V6" s="20"/>
      <c r="Y6" s="11"/>
    </row>
    <row r="7" spans="1:25" ht="12.75">
      <c r="A7" s="30" t="s">
        <v>221</v>
      </c>
      <c r="B7" s="216"/>
      <c r="C7" s="41"/>
      <c r="D7" s="41"/>
      <c r="E7" s="45"/>
      <c r="F7" s="44"/>
      <c r="G7" s="5"/>
      <c r="H7" s="5"/>
      <c r="I7" s="50"/>
      <c r="J7" s="50"/>
      <c r="K7" s="50"/>
      <c r="L7" s="50"/>
      <c r="M7" s="50">
        <v>70954</v>
      </c>
      <c r="N7" s="48"/>
      <c r="O7" s="48"/>
      <c r="P7" s="49"/>
      <c r="Q7" s="49">
        <v>73331</v>
      </c>
      <c r="R7" s="38"/>
      <c r="S7" s="38"/>
      <c r="T7" s="39"/>
      <c r="U7" s="137"/>
      <c r="V7" s="41"/>
      <c r="Y7" s="11"/>
    </row>
    <row r="8" spans="1:25" ht="12.75">
      <c r="A8" s="30" t="s">
        <v>222</v>
      </c>
      <c r="B8" s="216"/>
      <c r="C8" s="41"/>
      <c r="D8" s="41"/>
      <c r="E8" s="45"/>
      <c r="F8" s="44"/>
      <c r="G8" s="5"/>
      <c r="H8" s="5"/>
      <c r="I8" s="50"/>
      <c r="J8" s="50"/>
      <c r="K8" s="50"/>
      <c r="L8" s="50"/>
      <c r="M8" s="49">
        <v>61468</v>
      </c>
      <c r="N8" s="48"/>
      <c r="O8" s="48"/>
      <c r="P8" s="49"/>
      <c r="Q8" s="49">
        <v>64404</v>
      </c>
      <c r="R8" s="38"/>
      <c r="S8" s="38"/>
      <c r="T8" s="39"/>
      <c r="U8" s="137"/>
      <c r="V8" s="41"/>
      <c r="Y8" s="11"/>
    </row>
    <row r="9" spans="1:25" ht="12">
      <c r="A9" s="30"/>
      <c r="B9" s="42"/>
      <c r="C9" s="41"/>
      <c r="D9" s="41"/>
      <c r="E9" s="43"/>
      <c r="F9" s="44"/>
      <c r="G9" s="45"/>
      <c r="H9" s="45"/>
      <c r="I9" s="50"/>
      <c r="J9" s="50"/>
      <c r="K9" s="50"/>
      <c r="L9" s="50"/>
      <c r="M9" s="50"/>
      <c r="N9" s="48"/>
      <c r="O9" s="48"/>
      <c r="P9" s="49"/>
      <c r="Q9" s="49"/>
      <c r="R9" s="38"/>
      <c r="S9" s="38"/>
      <c r="T9" s="39"/>
      <c r="U9" s="137"/>
      <c r="V9" s="41"/>
      <c r="Y9" s="11"/>
    </row>
    <row r="10" spans="1:25" ht="12.75">
      <c r="A10" s="177" t="s">
        <v>145</v>
      </c>
      <c r="B10" s="178"/>
      <c r="C10" s="42"/>
      <c r="D10" s="41"/>
      <c r="E10" s="43"/>
      <c r="F10" s="44"/>
      <c r="G10" s="45"/>
      <c r="H10" s="45"/>
      <c r="I10" s="50"/>
      <c r="J10" s="50"/>
      <c r="K10" s="50"/>
      <c r="L10" s="50"/>
      <c r="M10" s="50"/>
      <c r="N10" s="48"/>
      <c r="O10" s="48"/>
      <c r="P10" s="49"/>
      <c r="Q10" s="49"/>
      <c r="R10" s="38"/>
      <c r="S10" s="38"/>
      <c r="T10" s="39"/>
      <c r="U10" s="137"/>
      <c r="V10" s="41"/>
      <c r="Y10" s="11"/>
    </row>
    <row r="11" spans="1:25" ht="12.75">
      <c r="A11" s="179" t="s">
        <v>153</v>
      </c>
      <c r="B11" s="178"/>
      <c r="C11" s="42"/>
      <c r="D11" s="41"/>
      <c r="E11" s="43"/>
      <c r="F11" s="44"/>
      <c r="G11" s="45"/>
      <c r="H11" s="45"/>
      <c r="I11" s="50"/>
      <c r="J11" s="50"/>
      <c r="K11" s="50"/>
      <c r="L11" s="50"/>
      <c r="M11" s="50">
        <v>100</v>
      </c>
      <c r="N11" s="48"/>
      <c r="O11" s="48" t="s">
        <v>146</v>
      </c>
      <c r="P11" s="49"/>
      <c r="Q11" s="49">
        <v>100</v>
      </c>
      <c r="R11" s="38"/>
      <c r="S11" s="38" t="s">
        <v>146</v>
      </c>
      <c r="T11" s="39" t="s">
        <v>146</v>
      </c>
      <c r="U11" s="137"/>
      <c r="V11" s="41"/>
      <c r="Y11" s="11"/>
    </row>
    <row r="12" spans="1:25" ht="12">
      <c r="A12" s="30"/>
      <c r="B12" s="42" t="s">
        <v>206</v>
      </c>
      <c r="C12" s="41" t="s">
        <v>30</v>
      </c>
      <c r="D12" s="41" t="s">
        <v>31</v>
      </c>
      <c r="E12" s="45">
        <v>2338703</v>
      </c>
      <c r="F12" s="44">
        <v>56389.82</v>
      </c>
      <c r="G12" s="43">
        <v>2244324</v>
      </c>
      <c r="H12" s="43">
        <v>2433082</v>
      </c>
      <c r="I12" s="50">
        <v>2339</v>
      </c>
      <c r="J12" s="50">
        <v>56</v>
      </c>
      <c r="K12" s="50">
        <v>2244</v>
      </c>
      <c r="L12" s="50">
        <v>2433</v>
      </c>
      <c r="M12" s="48">
        <v>1.7660933721123755</v>
      </c>
      <c r="N12" s="51">
        <v>0.0431567</v>
      </c>
      <c r="O12" s="51">
        <f>1.65*N12</f>
        <v>0.07120855499999999</v>
      </c>
      <c r="P12" s="49">
        <v>2800</v>
      </c>
      <c r="Q12" s="48">
        <v>2.032889243837804</v>
      </c>
      <c r="R12" s="38">
        <v>0.0395505635945</v>
      </c>
      <c r="S12" s="38">
        <f>1.65*R12</f>
        <v>0.065258429930925</v>
      </c>
      <c r="T12" s="39">
        <v>-0.26667042437203126</v>
      </c>
      <c r="U12" s="137" t="s">
        <v>132</v>
      </c>
      <c r="V12" s="41" t="s">
        <v>17</v>
      </c>
      <c r="Y12" s="11"/>
    </row>
    <row r="13" spans="1:25" ht="12">
      <c r="A13" s="30"/>
      <c r="B13" s="42" t="s">
        <v>207</v>
      </c>
      <c r="C13" s="41" t="s">
        <v>32</v>
      </c>
      <c r="D13" s="138" t="s">
        <v>33</v>
      </c>
      <c r="E13" s="45">
        <v>9591021</v>
      </c>
      <c r="F13" s="44">
        <v>66683.53</v>
      </c>
      <c r="G13" s="43">
        <v>9478150</v>
      </c>
      <c r="H13" s="43">
        <v>9703892</v>
      </c>
      <c r="I13" s="50">
        <v>9591</v>
      </c>
      <c r="J13" s="50">
        <v>67</v>
      </c>
      <c r="K13" s="50">
        <v>9478</v>
      </c>
      <c r="L13" s="50">
        <v>9704</v>
      </c>
      <c r="M13" s="48">
        <v>7.242748916767375</v>
      </c>
      <c r="N13" s="51">
        <v>0.0511221</v>
      </c>
      <c r="O13" s="51">
        <f aca="true" t="shared" si="0" ref="O13:O54">1.65*N13</f>
        <v>0.08435146499999999</v>
      </c>
      <c r="P13" s="49">
        <v>10138</v>
      </c>
      <c r="Q13" s="48">
        <v>7.36051112643845</v>
      </c>
      <c r="R13" s="38">
        <v>0.0919545412199</v>
      </c>
      <c r="S13" s="38">
        <f aca="true" t="shared" si="1" ref="S13:S54">1.65*R13</f>
        <v>0.15172499301283499</v>
      </c>
      <c r="T13" s="39">
        <v>-0.11629574729170855</v>
      </c>
      <c r="U13" s="137"/>
      <c r="V13" s="41" t="s">
        <v>21</v>
      </c>
      <c r="Y13" s="11"/>
    </row>
    <row r="14" spans="1:25" ht="12">
      <c r="A14" s="30"/>
      <c r="B14" s="42" t="s">
        <v>209</v>
      </c>
      <c r="C14" s="41" t="s">
        <v>34</v>
      </c>
      <c r="D14" s="41" t="s">
        <v>35</v>
      </c>
      <c r="E14" s="45">
        <v>16302557</v>
      </c>
      <c r="F14" s="44">
        <v>125709.83</v>
      </c>
      <c r="G14" s="43">
        <v>16094698</v>
      </c>
      <c r="H14" s="43">
        <v>16510416</v>
      </c>
      <c r="I14" s="50">
        <v>16303</v>
      </c>
      <c r="J14" s="50">
        <v>126</v>
      </c>
      <c r="K14" s="50">
        <v>16095</v>
      </c>
      <c r="L14" s="50">
        <v>16510</v>
      </c>
      <c r="M14" s="48">
        <v>12.31102789288944</v>
      </c>
      <c r="N14" s="51">
        <v>0.0942913</v>
      </c>
      <c r="O14" s="51">
        <f t="shared" si="0"/>
        <v>0.155580645</v>
      </c>
      <c r="P14" s="49">
        <v>16902</v>
      </c>
      <c r="Q14" s="48">
        <v>12.271390714052346</v>
      </c>
      <c r="R14" s="38">
        <v>0.11341060083784736</v>
      </c>
      <c r="S14" s="38">
        <f t="shared" si="1"/>
        <v>0.18712749138244814</v>
      </c>
      <c r="T14" s="167" t="s">
        <v>204</v>
      </c>
      <c r="U14" s="137"/>
      <c r="V14" s="41" t="s">
        <v>21</v>
      </c>
      <c r="Y14" s="11"/>
    </row>
    <row r="15" spans="1:25" ht="12">
      <c r="A15" s="30"/>
      <c r="B15" s="42" t="s">
        <v>208</v>
      </c>
      <c r="C15" s="41" t="s">
        <v>36</v>
      </c>
      <c r="D15" s="41" t="s">
        <v>37</v>
      </c>
      <c r="E15" s="45">
        <v>4938833</v>
      </c>
      <c r="F15" s="44">
        <v>38759.69</v>
      </c>
      <c r="G15" s="43">
        <v>4874236</v>
      </c>
      <c r="H15" s="43">
        <v>5003430</v>
      </c>
      <c r="I15" s="50">
        <v>4939</v>
      </c>
      <c r="J15" s="50">
        <v>39</v>
      </c>
      <c r="K15" s="50">
        <v>4874</v>
      </c>
      <c r="L15" s="50">
        <v>5003</v>
      </c>
      <c r="M15" s="48">
        <v>3.7296057803277627</v>
      </c>
      <c r="N15" s="51">
        <v>0.0293161</v>
      </c>
      <c r="O15" s="51">
        <f t="shared" si="0"/>
        <v>0.048371565</v>
      </c>
      <c r="P15" s="49">
        <v>4486</v>
      </c>
      <c r="Q15" s="48">
        <v>3.2569789813772823</v>
      </c>
      <c r="R15" s="38">
        <v>0.045602054276027815</v>
      </c>
      <c r="S15" s="38">
        <f t="shared" si="1"/>
        <v>0.07524338955544589</v>
      </c>
      <c r="T15" s="39">
        <v>0.47265868925826426</v>
      </c>
      <c r="U15" s="137" t="s">
        <v>132</v>
      </c>
      <c r="V15" s="41" t="s">
        <v>17</v>
      </c>
      <c r="Y15" s="11"/>
    </row>
    <row r="16" spans="1:25" ht="12">
      <c r="A16" s="30"/>
      <c r="B16" s="42" t="s">
        <v>210</v>
      </c>
      <c r="C16" s="41" t="s">
        <v>38</v>
      </c>
      <c r="D16" s="41" t="s">
        <v>39</v>
      </c>
      <c r="E16" s="45">
        <v>15356518</v>
      </c>
      <c r="F16" s="44">
        <v>83403.6</v>
      </c>
      <c r="G16" s="43">
        <v>15219691</v>
      </c>
      <c r="H16" s="43">
        <v>15493345</v>
      </c>
      <c r="I16" s="50">
        <v>15357</v>
      </c>
      <c r="J16" s="50">
        <v>83</v>
      </c>
      <c r="K16" s="50">
        <v>15220</v>
      </c>
      <c r="L16" s="50">
        <v>15493</v>
      </c>
      <c r="M16" s="48">
        <v>11.596617722953447</v>
      </c>
      <c r="N16" s="51">
        <v>0.061484</v>
      </c>
      <c r="O16" s="51">
        <f t="shared" si="0"/>
        <v>0.10144859999999999</v>
      </c>
      <c r="P16" s="49">
        <v>16220</v>
      </c>
      <c r="Q16" s="48">
        <v>11.776236976803283</v>
      </c>
      <c r="R16" s="38">
        <v>0.08280625885119734</v>
      </c>
      <c r="S16" s="38">
        <f t="shared" si="1"/>
        <v>0.13663032710447562</v>
      </c>
      <c r="T16" s="39">
        <v>-0.17833072761128754</v>
      </c>
      <c r="U16" s="137" t="s">
        <v>132</v>
      </c>
      <c r="V16" s="41" t="s">
        <v>21</v>
      </c>
      <c r="Y16" s="11"/>
    </row>
    <row r="17" spans="1:25" ht="12">
      <c r="A17" s="30"/>
      <c r="B17" s="42" t="s">
        <v>211</v>
      </c>
      <c r="C17" s="41" t="s">
        <v>40</v>
      </c>
      <c r="D17" s="41" t="s">
        <v>41</v>
      </c>
      <c r="E17" s="45">
        <v>6666049</v>
      </c>
      <c r="F17" s="44">
        <v>54713.77</v>
      </c>
      <c r="G17" s="43">
        <v>6577232</v>
      </c>
      <c r="H17" s="43">
        <v>6754866</v>
      </c>
      <c r="I17" s="50">
        <v>6666</v>
      </c>
      <c r="J17" s="50">
        <v>55</v>
      </c>
      <c r="K17" s="50">
        <v>6577</v>
      </c>
      <c r="L17" s="50">
        <v>6755</v>
      </c>
      <c r="M17" s="48">
        <v>5.033929044036943</v>
      </c>
      <c r="N17" s="51">
        <v>0.0403204</v>
      </c>
      <c r="O17" s="51">
        <f t="shared" si="0"/>
        <v>0.06652865999999999</v>
      </c>
      <c r="P17" s="49">
        <v>6950</v>
      </c>
      <c r="Q17" s="48">
        <v>5.04592151595455</v>
      </c>
      <c r="R17" s="38">
        <v>0.05623337685144433</v>
      </c>
      <c r="S17" s="38">
        <f t="shared" si="1"/>
        <v>0.09278507180488314</v>
      </c>
      <c r="T17" s="167" t="s">
        <v>204</v>
      </c>
      <c r="U17" s="137"/>
      <c r="V17" s="41" t="s">
        <v>21</v>
      </c>
      <c r="Y17" s="11"/>
    </row>
    <row r="18" spans="1:25" ht="12">
      <c r="A18" s="30"/>
      <c r="B18" s="42" t="s">
        <v>212</v>
      </c>
      <c r="C18" s="41" t="s">
        <v>42</v>
      </c>
      <c r="D18" s="41" t="s">
        <v>43</v>
      </c>
      <c r="E18" s="45">
        <v>3466754</v>
      </c>
      <c r="F18" s="44">
        <v>36917.25</v>
      </c>
      <c r="G18" s="43">
        <v>3406335</v>
      </c>
      <c r="H18" s="43">
        <v>3527173</v>
      </c>
      <c r="I18" s="50">
        <v>3467</v>
      </c>
      <c r="J18" s="50">
        <v>37</v>
      </c>
      <c r="K18" s="50">
        <v>3406</v>
      </c>
      <c r="L18" s="50">
        <v>3527</v>
      </c>
      <c r="M18" s="48">
        <v>2.617951600585481</v>
      </c>
      <c r="N18" s="51">
        <v>0.0275218</v>
      </c>
      <c r="O18" s="51">
        <f t="shared" si="0"/>
        <v>0.045410969999999995</v>
      </c>
      <c r="P18" s="49">
        <v>3687</v>
      </c>
      <c r="Q18" s="48">
        <v>2.676879515010709</v>
      </c>
      <c r="R18" s="38">
        <v>0.04146575061911848</v>
      </c>
      <c r="S18" s="38">
        <f t="shared" si="1"/>
        <v>0.06841848852154549</v>
      </c>
      <c r="T18" s="39">
        <v>-0.058358174376111904</v>
      </c>
      <c r="U18" s="137"/>
      <c r="V18" s="41" t="s">
        <v>21</v>
      </c>
      <c r="Y18" s="11"/>
    </row>
    <row r="19" spans="1:25" ht="12">
      <c r="A19" s="30"/>
      <c r="B19" s="42" t="s">
        <v>213</v>
      </c>
      <c r="C19" s="41" t="s">
        <v>44</v>
      </c>
      <c r="D19" s="41" t="s">
        <v>45</v>
      </c>
      <c r="E19" s="45">
        <v>9441454</v>
      </c>
      <c r="F19" s="44">
        <v>56930.53</v>
      </c>
      <c r="G19" s="43">
        <v>9347146</v>
      </c>
      <c r="H19" s="43">
        <v>9535762</v>
      </c>
      <c r="I19" s="50">
        <v>9441</v>
      </c>
      <c r="J19" s="50">
        <v>57</v>
      </c>
      <c r="K19" s="50">
        <v>9347</v>
      </c>
      <c r="L19" s="50">
        <v>9536</v>
      </c>
      <c r="M19" s="48">
        <v>7.129802002436341</v>
      </c>
      <c r="N19" s="51">
        <v>0.0425394</v>
      </c>
      <c r="O19" s="51">
        <f t="shared" si="0"/>
        <v>0.07019001</v>
      </c>
      <c r="P19" s="49">
        <v>9748</v>
      </c>
      <c r="Q19" s="48">
        <v>7.0773586960467565</v>
      </c>
      <c r="R19" s="38">
        <v>0.06588150069160136</v>
      </c>
      <c r="S19" s="38">
        <f t="shared" si="1"/>
        <v>0.10870447614114223</v>
      </c>
      <c r="T19" s="39">
        <v>0.053523036431889714</v>
      </c>
      <c r="U19" s="137"/>
      <c r="V19" s="41" t="s">
        <v>21</v>
      </c>
      <c r="Y19" s="11"/>
    </row>
    <row r="20" spans="1:25" ht="12" customHeight="1">
      <c r="A20" s="30"/>
      <c r="B20" s="173" t="s">
        <v>214</v>
      </c>
      <c r="C20" s="41" t="s">
        <v>46</v>
      </c>
      <c r="D20" s="41" t="s">
        <v>47</v>
      </c>
      <c r="E20" s="45">
        <v>12870057</v>
      </c>
      <c r="F20" s="44">
        <v>60476.48</v>
      </c>
      <c r="G20" s="43">
        <v>12770459</v>
      </c>
      <c r="H20" s="43">
        <v>12969655</v>
      </c>
      <c r="I20" s="50">
        <v>12870</v>
      </c>
      <c r="J20" s="50">
        <v>60</v>
      </c>
      <c r="K20" s="50">
        <v>12770</v>
      </c>
      <c r="L20" s="50">
        <v>12970</v>
      </c>
      <c r="M20" s="48">
        <v>9.718943519723746</v>
      </c>
      <c r="N20" s="51">
        <v>0.0444822</v>
      </c>
      <c r="O20" s="51">
        <f t="shared" si="0"/>
        <v>0.07339562999999999</v>
      </c>
      <c r="P20" s="49">
        <v>13879</v>
      </c>
      <c r="Q20" s="48">
        <v>10.076596362580318</v>
      </c>
      <c r="R20" s="38">
        <v>0.0773322072619159</v>
      </c>
      <c r="S20" s="38">
        <f t="shared" si="1"/>
        <v>0.12759814198216124</v>
      </c>
      <c r="T20" s="39">
        <v>-0.3601568716711743</v>
      </c>
      <c r="U20" s="137" t="s">
        <v>132</v>
      </c>
      <c r="V20" s="41" t="s">
        <v>17</v>
      </c>
      <c r="Y20" s="11"/>
    </row>
    <row r="21" spans="1:25" ht="12">
      <c r="A21" s="30"/>
      <c r="B21" s="42" t="s">
        <v>215</v>
      </c>
      <c r="C21" s="41" t="s">
        <v>48</v>
      </c>
      <c r="D21" s="41" t="s">
        <v>49</v>
      </c>
      <c r="E21" s="45">
        <v>27292718</v>
      </c>
      <c r="F21" s="44">
        <v>111692.87</v>
      </c>
      <c r="G21" s="43">
        <v>27104439</v>
      </c>
      <c r="H21" s="43">
        <v>27480997</v>
      </c>
      <c r="I21" s="50">
        <v>27293</v>
      </c>
      <c r="J21" s="50">
        <v>112</v>
      </c>
      <c r="K21" s="50">
        <v>27104</v>
      </c>
      <c r="L21" s="50">
        <v>27481</v>
      </c>
      <c r="M21" s="48">
        <v>20.610350423603226</v>
      </c>
      <c r="N21" s="51">
        <v>0.083542</v>
      </c>
      <c r="O21" s="51">
        <f t="shared" si="0"/>
        <v>0.1378443</v>
      </c>
      <c r="P21" s="49">
        <v>28260</v>
      </c>
      <c r="Q21" s="48">
        <v>20.51766072530584</v>
      </c>
      <c r="R21" s="38">
        <v>0.10374480267712838</v>
      </c>
      <c r="S21" s="38">
        <f t="shared" si="1"/>
        <v>0.17117892441726182</v>
      </c>
      <c r="T21" s="39">
        <v>0.09306144929862725</v>
      </c>
      <c r="U21" s="137"/>
      <c r="V21" s="41" t="s">
        <v>21</v>
      </c>
      <c r="Y21" s="11"/>
    </row>
    <row r="22" spans="1:25" ht="12">
      <c r="A22" s="30"/>
      <c r="B22" s="42" t="s">
        <v>216</v>
      </c>
      <c r="C22" s="41" t="s">
        <v>50</v>
      </c>
      <c r="D22" s="41" t="s">
        <v>51</v>
      </c>
      <c r="E22" s="45">
        <v>11070816</v>
      </c>
      <c r="F22" s="44">
        <v>68789.6</v>
      </c>
      <c r="G22" s="43">
        <v>10957748</v>
      </c>
      <c r="H22" s="43">
        <v>11183884</v>
      </c>
      <c r="I22" s="50">
        <v>11071</v>
      </c>
      <c r="J22" s="50">
        <v>69</v>
      </c>
      <c r="K22" s="50">
        <v>10958</v>
      </c>
      <c r="L22" s="50">
        <v>11184</v>
      </c>
      <c r="M22" s="48">
        <v>8.360229905839109</v>
      </c>
      <c r="N22" s="51">
        <v>0.05103389999999999</v>
      </c>
      <c r="O22" s="51">
        <f t="shared" si="0"/>
        <v>0.08420593499999998</v>
      </c>
      <c r="P22" s="49">
        <v>11607</v>
      </c>
      <c r="Q22" s="48">
        <v>8.4270519475805</v>
      </c>
      <c r="R22" s="38">
        <v>0.0713655373430857</v>
      </c>
      <c r="S22" s="38">
        <f t="shared" si="1"/>
        <v>0.11775313661609141</v>
      </c>
      <c r="T22" s="39">
        <v>-0.06730868232458143</v>
      </c>
      <c r="U22" s="137"/>
      <c r="V22" s="41" t="s">
        <v>21</v>
      </c>
      <c r="Y22" s="11"/>
    </row>
    <row r="23" spans="1:25" ht="12">
      <c r="A23" s="30"/>
      <c r="B23" s="42" t="s">
        <v>217</v>
      </c>
      <c r="C23" s="41" t="s">
        <v>52</v>
      </c>
      <c r="D23" s="41" t="s">
        <v>53</v>
      </c>
      <c r="E23" s="45">
        <v>6484803</v>
      </c>
      <c r="F23" s="44">
        <v>42433.21</v>
      </c>
      <c r="G23" s="43">
        <v>6414731</v>
      </c>
      <c r="H23" s="43">
        <v>6554875</v>
      </c>
      <c r="I23" s="50">
        <v>6485</v>
      </c>
      <c r="J23" s="50">
        <v>42</v>
      </c>
      <c r="K23" s="50">
        <v>6415</v>
      </c>
      <c r="L23" s="50">
        <v>6555</v>
      </c>
      <c r="M23" s="48">
        <v>4.897059437540572</v>
      </c>
      <c r="N23" s="51">
        <v>0.0316752</v>
      </c>
      <c r="O23" s="51">
        <f t="shared" si="0"/>
        <v>0.05226408</v>
      </c>
      <c r="P23" s="49">
        <v>6815</v>
      </c>
      <c r="Q23" s="48">
        <v>4.947907213126657</v>
      </c>
      <c r="R23" s="38">
        <v>0.055713279274232114</v>
      </c>
      <c r="S23" s="38">
        <f t="shared" si="1"/>
        <v>0.09192691080248298</v>
      </c>
      <c r="T23" s="39">
        <v>-0.05127249492616848</v>
      </c>
      <c r="U23" s="137"/>
      <c r="V23" s="41" t="s">
        <v>21</v>
      </c>
      <c r="Y23" s="11"/>
    </row>
    <row r="24" spans="1:25" ht="12">
      <c r="A24" s="30"/>
      <c r="B24" s="42" t="s">
        <v>218</v>
      </c>
      <c r="C24" s="41" t="s">
        <v>54</v>
      </c>
      <c r="D24" s="41" t="s">
        <v>55</v>
      </c>
      <c r="E24" s="45">
        <v>6602104</v>
      </c>
      <c r="F24" s="44">
        <v>63692.62</v>
      </c>
      <c r="G24" s="43">
        <v>6496325</v>
      </c>
      <c r="H24" s="43">
        <v>6707883</v>
      </c>
      <c r="I24" s="50">
        <v>6602</v>
      </c>
      <c r="J24" s="50">
        <v>64</v>
      </c>
      <c r="K24" s="50">
        <v>6496</v>
      </c>
      <c r="L24" s="50">
        <v>6708</v>
      </c>
      <c r="M24" s="48">
        <v>4.985640381184187</v>
      </c>
      <c r="N24" s="51">
        <v>0.0481419</v>
      </c>
      <c r="O24" s="51">
        <f t="shared" si="0"/>
        <v>0.079434135</v>
      </c>
      <c r="P24" s="49">
        <v>6243</v>
      </c>
      <c r="Q24" s="48">
        <v>4.532616981885504</v>
      </c>
      <c r="R24" s="38">
        <v>0.053440329386465216</v>
      </c>
      <c r="S24" s="38">
        <f t="shared" si="1"/>
        <v>0.0881765434876676</v>
      </c>
      <c r="T24" s="39">
        <v>0.4524323586736987</v>
      </c>
      <c r="U24" s="137" t="s">
        <v>132</v>
      </c>
      <c r="V24" s="52" t="s">
        <v>17</v>
      </c>
      <c r="Y24" s="11"/>
    </row>
    <row r="25" spans="1:25" ht="12">
      <c r="A25" s="30"/>
      <c r="B25" s="42"/>
      <c r="C25" s="41"/>
      <c r="D25" s="41"/>
      <c r="E25" s="45"/>
      <c r="F25" s="44"/>
      <c r="G25" s="43"/>
      <c r="H25" s="43"/>
      <c r="I25" s="50"/>
      <c r="J25" s="50"/>
      <c r="K25" s="50"/>
      <c r="L25" s="50"/>
      <c r="M25" s="48"/>
      <c r="N25" s="51"/>
      <c r="O25" s="51"/>
      <c r="P25" s="49"/>
      <c r="Q25" s="48"/>
      <c r="R25" s="38"/>
      <c r="S25" s="38"/>
      <c r="T25" s="39"/>
      <c r="U25" s="137"/>
      <c r="V25" s="41"/>
      <c r="Y25" s="11"/>
    </row>
    <row r="26" spans="1:22" ht="12" customHeight="1">
      <c r="A26" s="177" t="s">
        <v>147</v>
      </c>
      <c r="B26" s="178"/>
      <c r="C26" s="31"/>
      <c r="D26" s="31"/>
      <c r="E26" s="32">
        <v>70953920</v>
      </c>
      <c r="F26" s="53">
        <v>89686.2</v>
      </c>
      <c r="G26" s="32"/>
      <c r="H26" s="32"/>
      <c r="I26" s="54">
        <v>70954</v>
      </c>
      <c r="J26" s="54">
        <v>70954</v>
      </c>
      <c r="K26" s="54">
        <v>70954</v>
      </c>
      <c r="L26" s="54">
        <v>70954</v>
      </c>
      <c r="M26" s="2">
        <v>100</v>
      </c>
      <c r="N26" s="36"/>
      <c r="O26" s="48" t="s">
        <v>146</v>
      </c>
      <c r="P26" s="37">
        <v>73331</v>
      </c>
      <c r="Q26" s="2">
        <v>100</v>
      </c>
      <c r="R26" s="38"/>
      <c r="S26" s="48" t="s">
        <v>146</v>
      </c>
      <c r="T26" s="39" t="s">
        <v>146</v>
      </c>
      <c r="U26" s="139"/>
      <c r="V26" s="57"/>
    </row>
    <row r="27" spans="1:22" ht="12">
      <c r="A27" s="30"/>
      <c r="B27" s="42" t="s">
        <v>206</v>
      </c>
      <c r="C27" s="41" t="s">
        <v>30</v>
      </c>
      <c r="D27" s="41" t="s">
        <v>31</v>
      </c>
      <c r="E27" s="45">
        <v>1908969</v>
      </c>
      <c r="F27" s="44">
        <v>51679.88</v>
      </c>
      <c r="G27" s="45">
        <v>1823697</v>
      </c>
      <c r="H27" s="45">
        <v>1992898</v>
      </c>
      <c r="I27" s="50">
        <v>1909</v>
      </c>
      <c r="J27" s="50">
        <v>52</v>
      </c>
      <c r="K27" s="50">
        <v>1824</v>
      </c>
      <c r="L27" s="50">
        <v>1993</v>
      </c>
      <c r="M27" s="48">
        <v>2.690434862513586</v>
      </c>
      <c r="N27" s="48">
        <v>0.07275640108716151</v>
      </c>
      <c r="O27" s="51">
        <f t="shared" si="0"/>
        <v>0.12004806179381648</v>
      </c>
      <c r="P27" s="49">
        <v>2147</v>
      </c>
      <c r="Q27" s="48">
        <v>2.927820430650066</v>
      </c>
      <c r="R27" s="48">
        <v>0.064752065971</v>
      </c>
      <c r="S27" s="38">
        <f t="shared" si="1"/>
        <v>0.10684090885214999</v>
      </c>
      <c r="T27" s="39">
        <v>-0.23738556813647982</v>
      </c>
      <c r="U27" s="137" t="s">
        <v>132</v>
      </c>
      <c r="V27" s="11" t="s">
        <v>17</v>
      </c>
    </row>
    <row r="28" spans="1:22" ht="12">
      <c r="A28" s="30"/>
      <c r="B28" s="42" t="s">
        <v>207</v>
      </c>
      <c r="C28" s="41" t="s">
        <v>32</v>
      </c>
      <c r="D28" s="138" t="s">
        <v>33</v>
      </c>
      <c r="E28" s="45">
        <v>8683390</v>
      </c>
      <c r="F28" s="44">
        <v>63545.1</v>
      </c>
      <c r="G28" s="45">
        <v>8578541</v>
      </c>
      <c r="H28" s="45">
        <v>8788239</v>
      </c>
      <c r="I28" s="50">
        <v>8683</v>
      </c>
      <c r="J28" s="50">
        <v>64</v>
      </c>
      <c r="K28" s="50">
        <v>8579</v>
      </c>
      <c r="L28" s="50">
        <v>8788</v>
      </c>
      <c r="M28" s="48">
        <v>12.238069439997114</v>
      </c>
      <c r="N28" s="48">
        <v>0.08821220466026652</v>
      </c>
      <c r="O28" s="51">
        <f t="shared" si="0"/>
        <v>0.14555013768943975</v>
      </c>
      <c r="P28" s="49">
        <v>9164</v>
      </c>
      <c r="Q28" s="48">
        <v>12.496761260585563</v>
      </c>
      <c r="R28" s="48">
        <v>0.11642768442320478</v>
      </c>
      <c r="S28" s="38">
        <f t="shared" si="1"/>
        <v>0.19210567929828787</v>
      </c>
      <c r="T28" s="39">
        <v>-0.2586918205884494</v>
      </c>
      <c r="U28" s="137" t="s">
        <v>132</v>
      </c>
      <c r="V28" s="11" t="s">
        <v>17</v>
      </c>
    </row>
    <row r="29" spans="1:22" ht="12">
      <c r="A29" s="30"/>
      <c r="B29" s="42" t="s">
        <v>209</v>
      </c>
      <c r="C29" s="41" t="s">
        <v>34</v>
      </c>
      <c r="D29" s="41" t="s">
        <v>35</v>
      </c>
      <c r="E29" s="45">
        <v>11341580</v>
      </c>
      <c r="F29" s="44">
        <v>88967.79</v>
      </c>
      <c r="G29" s="45">
        <v>11194783</v>
      </c>
      <c r="H29" s="45">
        <v>11488377</v>
      </c>
      <c r="I29" s="50">
        <v>11342</v>
      </c>
      <c r="J29" s="50">
        <v>89</v>
      </c>
      <c r="K29" s="50">
        <v>11195</v>
      </c>
      <c r="L29" s="50">
        <v>11488</v>
      </c>
      <c r="M29" s="48">
        <v>15.984430458528578</v>
      </c>
      <c r="N29" s="48">
        <v>0.12374959928392061</v>
      </c>
      <c r="O29" s="51">
        <f t="shared" si="0"/>
        <v>0.204186838818469</v>
      </c>
      <c r="P29" s="49">
        <v>11734</v>
      </c>
      <c r="Q29" s="48">
        <v>16.001418226943585</v>
      </c>
      <c r="R29" s="48">
        <v>0.1408151024588</v>
      </c>
      <c r="S29" s="38">
        <f t="shared" si="1"/>
        <v>0.23234491905701998</v>
      </c>
      <c r="T29" s="167" t="s">
        <v>204</v>
      </c>
      <c r="U29" s="137"/>
      <c r="V29" s="61" t="s">
        <v>21</v>
      </c>
    </row>
    <row r="30" spans="1:22" ht="12">
      <c r="A30" s="30"/>
      <c r="B30" s="42" t="s">
        <v>208</v>
      </c>
      <c r="C30" s="41" t="s">
        <v>36</v>
      </c>
      <c r="D30" s="41" t="s">
        <v>37</v>
      </c>
      <c r="E30" s="45">
        <v>3488412</v>
      </c>
      <c r="F30" s="44">
        <v>28703.34</v>
      </c>
      <c r="G30" s="45">
        <v>3441051</v>
      </c>
      <c r="H30" s="45">
        <v>3535773</v>
      </c>
      <c r="I30" s="50">
        <v>3488</v>
      </c>
      <c r="J30" s="50">
        <v>29</v>
      </c>
      <c r="K30" s="50">
        <v>3441</v>
      </c>
      <c r="L30" s="50">
        <v>3536</v>
      </c>
      <c r="M30" s="48">
        <v>4.916447181494694</v>
      </c>
      <c r="N30" s="48">
        <v>0.03997331842750329</v>
      </c>
      <c r="O30" s="51">
        <f t="shared" si="0"/>
        <v>0.06595597540538042</v>
      </c>
      <c r="P30" s="49">
        <v>3139</v>
      </c>
      <c r="Q30" s="48">
        <v>4.280590746069193</v>
      </c>
      <c r="R30" s="48">
        <v>0.07126845082884684</v>
      </c>
      <c r="S30" s="38">
        <f t="shared" si="1"/>
        <v>0.11759294386759728</v>
      </c>
      <c r="T30" s="39">
        <v>0.6358564354255005</v>
      </c>
      <c r="U30" s="137" t="s">
        <v>132</v>
      </c>
      <c r="V30" s="11" t="s">
        <v>17</v>
      </c>
    </row>
    <row r="31" spans="1:22" ht="12">
      <c r="A31" s="30"/>
      <c r="B31" s="42" t="s">
        <v>210</v>
      </c>
      <c r="C31" s="41" t="s">
        <v>38</v>
      </c>
      <c r="D31" s="41" t="s">
        <v>39</v>
      </c>
      <c r="E31" s="45">
        <v>7920667</v>
      </c>
      <c r="F31" s="44">
        <v>60558.77</v>
      </c>
      <c r="G31" s="45">
        <v>7820745</v>
      </c>
      <c r="H31" s="45">
        <v>8020589</v>
      </c>
      <c r="I31" s="50">
        <v>7921</v>
      </c>
      <c r="J31" s="50">
        <v>61</v>
      </c>
      <c r="K31" s="50">
        <v>7821</v>
      </c>
      <c r="L31" s="50">
        <v>8021</v>
      </c>
      <c r="M31" s="48">
        <v>11.16311403231844</v>
      </c>
      <c r="N31" s="48">
        <v>0.08417497875695994</v>
      </c>
      <c r="O31" s="51">
        <f t="shared" si="0"/>
        <v>0.1388887149489839</v>
      </c>
      <c r="P31" s="49">
        <v>8295</v>
      </c>
      <c r="Q31" s="48">
        <v>11.311723554840382</v>
      </c>
      <c r="R31" s="48">
        <v>0.11151748298406944</v>
      </c>
      <c r="S31" s="38">
        <f t="shared" si="1"/>
        <v>0.18400384692371458</v>
      </c>
      <c r="T31" s="39">
        <v>-0.1486095225219426</v>
      </c>
      <c r="U31" s="137"/>
      <c r="V31" s="61" t="s">
        <v>21</v>
      </c>
    </row>
    <row r="32" spans="1:22" ht="12">
      <c r="A32" s="30"/>
      <c r="B32" s="42" t="s">
        <v>211</v>
      </c>
      <c r="C32" s="41" t="s">
        <v>40</v>
      </c>
      <c r="D32" s="41" t="s">
        <v>41</v>
      </c>
      <c r="E32" s="45">
        <v>5034805</v>
      </c>
      <c r="F32" s="44">
        <v>39967.03</v>
      </c>
      <c r="G32" s="45">
        <v>4968859</v>
      </c>
      <c r="H32" s="45">
        <v>5100751</v>
      </c>
      <c r="I32" s="50">
        <v>5035</v>
      </c>
      <c r="J32" s="50">
        <v>40</v>
      </c>
      <c r="K32" s="50">
        <v>4969</v>
      </c>
      <c r="L32" s="50">
        <v>5101</v>
      </c>
      <c r="M32" s="48">
        <v>7.0958799739323775</v>
      </c>
      <c r="N32" s="48">
        <v>0.05560947038097264</v>
      </c>
      <c r="O32" s="51">
        <f t="shared" si="0"/>
        <v>0.09175562612860486</v>
      </c>
      <c r="P32" s="49">
        <v>5248</v>
      </c>
      <c r="Q32" s="48">
        <v>7.156591346088284</v>
      </c>
      <c r="R32" s="48">
        <v>0.09075574109099728</v>
      </c>
      <c r="S32" s="38">
        <f t="shared" si="1"/>
        <v>0.1497469728001455</v>
      </c>
      <c r="T32" s="39">
        <v>-0.060711372155906496</v>
      </c>
      <c r="U32" s="137"/>
      <c r="V32" s="61" t="s">
        <v>21</v>
      </c>
    </row>
    <row r="33" spans="1:22" ht="12">
      <c r="A33" s="30"/>
      <c r="B33" s="42" t="s">
        <v>212</v>
      </c>
      <c r="C33" s="41" t="s">
        <v>42</v>
      </c>
      <c r="D33" s="41" t="s">
        <v>43</v>
      </c>
      <c r="E33" s="45">
        <v>1919325</v>
      </c>
      <c r="F33" s="44">
        <v>23933.85</v>
      </c>
      <c r="G33" s="45">
        <v>1879834</v>
      </c>
      <c r="H33" s="45">
        <v>1958816</v>
      </c>
      <c r="I33" s="50">
        <v>1919</v>
      </c>
      <c r="J33" s="50">
        <v>24</v>
      </c>
      <c r="K33" s="50">
        <v>1880</v>
      </c>
      <c r="L33" s="50">
        <v>1959</v>
      </c>
      <c r="M33" s="48">
        <v>2.7050302506189934</v>
      </c>
      <c r="N33" s="48">
        <v>0.03355780148612052</v>
      </c>
      <c r="O33" s="51">
        <f t="shared" si="0"/>
        <v>0.05537037245209885</v>
      </c>
      <c r="P33" s="49">
        <v>2084</v>
      </c>
      <c r="Q33" s="48">
        <v>2.841908606182924</v>
      </c>
      <c r="R33" s="48">
        <v>0.05850459814565287</v>
      </c>
      <c r="S33" s="38">
        <f t="shared" si="1"/>
        <v>0.09653258694032724</v>
      </c>
      <c r="T33" s="39">
        <v>-0.13687835556393058</v>
      </c>
      <c r="U33" s="137" t="s">
        <v>132</v>
      </c>
      <c r="V33" s="11" t="s">
        <v>17</v>
      </c>
    </row>
    <row r="34" spans="1:22" ht="12">
      <c r="A34" s="30"/>
      <c r="B34" s="42" t="s">
        <v>213</v>
      </c>
      <c r="C34" s="41" t="s">
        <v>44</v>
      </c>
      <c r="D34" s="41" t="s">
        <v>45</v>
      </c>
      <c r="E34" s="45">
        <v>4121968</v>
      </c>
      <c r="F34" s="44">
        <v>37905.74</v>
      </c>
      <c r="G34" s="45">
        <v>4059424</v>
      </c>
      <c r="H34" s="45">
        <v>4184512</v>
      </c>
      <c r="I34" s="50">
        <v>4122</v>
      </c>
      <c r="J34" s="50">
        <v>38</v>
      </c>
      <c r="K34" s="50">
        <v>4059</v>
      </c>
      <c r="L34" s="50">
        <v>4185</v>
      </c>
      <c r="M34" s="48">
        <v>5.809359088264609</v>
      </c>
      <c r="N34" s="48">
        <v>0.052915975088728286</v>
      </c>
      <c r="O34" s="51">
        <f t="shared" si="0"/>
        <v>0.08731135889640167</v>
      </c>
      <c r="P34" s="49">
        <v>4314</v>
      </c>
      <c r="Q34" s="48">
        <v>5.8829144563690665</v>
      </c>
      <c r="R34" s="48">
        <v>0.08284684257430804</v>
      </c>
      <c r="S34" s="38">
        <f t="shared" si="1"/>
        <v>0.13669729024760824</v>
      </c>
      <c r="T34" s="39">
        <v>-0.07355536810445784</v>
      </c>
      <c r="U34" s="137"/>
      <c r="V34" s="61" t="s">
        <v>21</v>
      </c>
    </row>
    <row r="35" spans="1:22" ht="24">
      <c r="A35" s="30"/>
      <c r="B35" s="173" t="s">
        <v>214</v>
      </c>
      <c r="C35" s="41" t="s">
        <v>46</v>
      </c>
      <c r="D35" s="41" t="s">
        <v>47</v>
      </c>
      <c r="E35" s="45">
        <v>7328932</v>
      </c>
      <c r="F35" s="44">
        <v>45396.57</v>
      </c>
      <c r="G35" s="45">
        <v>7254028</v>
      </c>
      <c r="H35" s="45">
        <v>7403836</v>
      </c>
      <c r="I35" s="50">
        <v>7329</v>
      </c>
      <c r="J35" s="50">
        <v>45</v>
      </c>
      <c r="K35" s="50">
        <v>7254</v>
      </c>
      <c r="L35" s="50">
        <v>7404</v>
      </c>
      <c r="M35" s="48">
        <v>10.329143196034835</v>
      </c>
      <c r="N35" s="48">
        <v>0.06263404864254875</v>
      </c>
      <c r="O35" s="51">
        <f t="shared" si="0"/>
        <v>0.10334618026020542</v>
      </c>
      <c r="P35" s="49">
        <v>7914</v>
      </c>
      <c r="Q35" s="48">
        <v>10.792161568777187</v>
      </c>
      <c r="R35" s="48">
        <v>0.10924490390696352</v>
      </c>
      <c r="S35" s="38">
        <f t="shared" si="1"/>
        <v>0.1802540914464898</v>
      </c>
      <c r="T35" s="39">
        <v>-0.46301837274235247</v>
      </c>
      <c r="U35" s="137" t="s">
        <v>132</v>
      </c>
      <c r="V35" s="11" t="s">
        <v>17</v>
      </c>
    </row>
    <row r="36" spans="1:22" ht="12">
      <c r="A36" s="30"/>
      <c r="B36" s="42" t="s">
        <v>215</v>
      </c>
      <c r="C36" s="41" t="s">
        <v>48</v>
      </c>
      <c r="D36" s="41" t="s">
        <v>49</v>
      </c>
      <c r="E36" s="45">
        <v>7000839</v>
      </c>
      <c r="F36" s="44">
        <v>56505.65</v>
      </c>
      <c r="G36" s="45">
        <v>6907605</v>
      </c>
      <c r="H36" s="45">
        <v>7094073</v>
      </c>
      <c r="I36" s="50">
        <v>7001</v>
      </c>
      <c r="J36" s="50">
        <v>57</v>
      </c>
      <c r="K36" s="50">
        <v>6908</v>
      </c>
      <c r="L36" s="50">
        <v>7094</v>
      </c>
      <c r="M36" s="48">
        <v>9.86674027312374</v>
      </c>
      <c r="N36" s="48">
        <v>0.07865448269172408</v>
      </c>
      <c r="O36" s="51">
        <f t="shared" si="0"/>
        <v>0.12977989644134472</v>
      </c>
      <c r="P36" s="49">
        <v>6991</v>
      </c>
      <c r="Q36" s="48">
        <v>9.533485156345883</v>
      </c>
      <c r="R36" s="48">
        <v>0.1033987376937051</v>
      </c>
      <c r="S36" s="38">
        <f t="shared" si="1"/>
        <v>0.1706079171946134</v>
      </c>
      <c r="T36" s="39">
        <v>0.3332551167778579</v>
      </c>
      <c r="U36" s="137" t="s">
        <v>132</v>
      </c>
      <c r="V36" s="11" t="s">
        <v>17</v>
      </c>
    </row>
    <row r="37" spans="1:22" ht="12">
      <c r="A37" s="30"/>
      <c r="B37" s="42" t="s">
        <v>216</v>
      </c>
      <c r="C37" s="41" t="s">
        <v>50</v>
      </c>
      <c r="D37" s="41" t="s">
        <v>51</v>
      </c>
      <c r="E37" s="45">
        <v>5358108</v>
      </c>
      <c r="F37" s="44">
        <v>48151.16</v>
      </c>
      <c r="G37" s="45">
        <v>5278659</v>
      </c>
      <c r="H37" s="45">
        <v>5437557</v>
      </c>
      <c r="I37" s="50">
        <v>5358</v>
      </c>
      <c r="J37" s="50">
        <v>48</v>
      </c>
      <c r="K37" s="50">
        <v>5279</v>
      </c>
      <c r="L37" s="50">
        <v>5438</v>
      </c>
      <c r="M37" s="48">
        <v>7.551532036566831</v>
      </c>
      <c r="N37" s="48">
        <v>0.06718793858172105</v>
      </c>
      <c r="O37" s="51">
        <f t="shared" si="0"/>
        <v>0.11086009865983973</v>
      </c>
      <c r="P37" s="49">
        <v>5647</v>
      </c>
      <c r="Q37" s="48">
        <v>7.700699567713517</v>
      </c>
      <c r="R37" s="48">
        <v>0.09386631192802126</v>
      </c>
      <c r="S37" s="38">
        <f t="shared" si="1"/>
        <v>0.1548794146812351</v>
      </c>
      <c r="T37" s="39">
        <v>-0.14916753114668602</v>
      </c>
      <c r="U37" s="137"/>
      <c r="V37" s="61" t="s">
        <v>21</v>
      </c>
    </row>
    <row r="38" spans="1:22" ht="12">
      <c r="A38" s="30"/>
      <c r="B38" s="42" t="s">
        <v>217</v>
      </c>
      <c r="C38" s="41" t="s">
        <v>52</v>
      </c>
      <c r="D38" s="41" t="s">
        <v>53</v>
      </c>
      <c r="E38" s="45">
        <v>3113902</v>
      </c>
      <c r="F38" s="44">
        <v>35730.11</v>
      </c>
      <c r="G38" s="45">
        <v>3054947</v>
      </c>
      <c r="H38" s="45">
        <v>3172857</v>
      </c>
      <c r="I38" s="50">
        <v>3114</v>
      </c>
      <c r="J38" s="50">
        <v>36</v>
      </c>
      <c r="K38" s="50">
        <v>3055</v>
      </c>
      <c r="L38" s="50">
        <v>3173</v>
      </c>
      <c r="M38" s="48">
        <v>4.388625744708678</v>
      </c>
      <c r="N38" s="48">
        <v>0.0500503085897141</v>
      </c>
      <c r="O38" s="51">
        <f t="shared" si="0"/>
        <v>0.08258300917302826</v>
      </c>
      <c r="P38" s="49">
        <v>3311</v>
      </c>
      <c r="Q38" s="48">
        <v>4.515143663662025</v>
      </c>
      <c r="R38" s="48">
        <v>0.07310523807856081</v>
      </c>
      <c r="S38" s="38">
        <f t="shared" si="1"/>
        <v>0.12062364282962533</v>
      </c>
      <c r="T38" s="39">
        <v>-0.12651791895334696</v>
      </c>
      <c r="U38" s="137"/>
      <c r="V38" s="61" t="s">
        <v>21</v>
      </c>
    </row>
    <row r="39" spans="1:22" ht="12">
      <c r="A39" s="30"/>
      <c r="B39" s="42" t="s">
        <v>218</v>
      </c>
      <c r="C39" s="41" t="s">
        <v>54</v>
      </c>
      <c r="D39" s="41" t="s">
        <v>55</v>
      </c>
      <c r="E39" s="45">
        <v>3733023</v>
      </c>
      <c r="F39" s="44">
        <v>46070.66</v>
      </c>
      <c r="G39" s="45">
        <v>3657006</v>
      </c>
      <c r="H39" s="45">
        <v>3809040</v>
      </c>
      <c r="I39" s="50">
        <v>3733</v>
      </c>
      <c r="J39" s="50">
        <v>46</v>
      </c>
      <c r="K39" s="50">
        <v>3657</v>
      </c>
      <c r="L39" s="50">
        <v>3809</v>
      </c>
      <c r="M39" s="48">
        <v>5.261193461897524</v>
      </c>
      <c r="N39" s="48">
        <v>0.06458894010915782</v>
      </c>
      <c r="O39" s="51">
        <f t="shared" si="0"/>
        <v>0.10657175118011039</v>
      </c>
      <c r="P39" s="49">
        <v>3343</v>
      </c>
      <c r="Q39" s="48">
        <v>4.55878141577232</v>
      </c>
      <c r="R39" s="48">
        <v>0.07344087322751029</v>
      </c>
      <c r="S39" s="38">
        <f t="shared" si="1"/>
        <v>0.12117744082539197</v>
      </c>
      <c r="T39" s="39">
        <v>0.7024120461252039</v>
      </c>
      <c r="U39" s="137" t="s">
        <v>132</v>
      </c>
      <c r="V39" s="11" t="s">
        <v>17</v>
      </c>
    </row>
    <row r="40" spans="1:22" ht="12">
      <c r="A40" s="30"/>
      <c r="B40" s="42"/>
      <c r="C40" s="41"/>
      <c r="D40" s="41"/>
      <c r="E40" s="45"/>
      <c r="F40" s="44"/>
      <c r="G40" s="45"/>
      <c r="H40" s="45"/>
      <c r="I40" s="50"/>
      <c r="J40" s="50"/>
      <c r="K40" s="50"/>
      <c r="L40" s="50"/>
      <c r="M40" s="48"/>
      <c r="N40" s="48"/>
      <c r="O40" s="51"/>
      <c r="P40" s="49"/>
      <c r="Q40" s="48"/>
      <c r="R40" s="48"/>
      <c r="S40" s="38"/>
      <c r="T40" s="39"/>
      <c r="U40" s="137"/>
      <c r="V40" s="11"/>
    </row>
    <row r="41" spans="1:22" ht="12.75">
      <c r="A41" s="177" t="s">
        <v>148</v>
      </c>
      <c r="B41" s="178"/>
      <c r="C41" s="41"/>
      <c r="D41" s="41"/>
      <c r="E41" s="45">
        <v>61468467</v>
      </c>
      <c r="F41" s="44">
        <v>94255.97</v>
      </c>
      <c r="G41" s="45"/>
      <c r="H41" s="45"/>
      <c r="I41" s="49">
        <v>61468</v>
      </c>
      <c r="J41" s="49">
        <v>61468</v>
      </c>
      <c r="K41" s="49">
        <v>61468</v>
      </c>
      <c r="L41" s="49">
        <v>61468</v>
      </c>
      <c r="M41" s="2">
        <v>100</v>
      </c>
      <c r="N41" s="48"/>
      <c r="O41" s="48" t="s">
        <v>146</v>
      </c>
      <c r="P41" s="49">
        <v>64404</v>
      </c>
      <c r="Q41" s="2">
        <v>100</v>
      </c>
      <c r="R41" s="38"/>
      <c r="S41" s="48" t="s">
        <v>146</v>
      </c>
      <c r="T41" s="39" t="s">
        <v>146</v>
      </c>
      <c r="U41" s="139"/>
      <c r="V41" s="62"/>
    </row>
    <row r="42" spans="1:22" ht="12">
      <c r="A42" s="30"/>
      <c r="B42" s="42" t="s">
        <v>206</v>
      </c>
      <c r="C42" s="41" t="s">
        <v>30</v>
      </c>
      <c r="D42" s="41" t="s">
        <v>31</v>
      </c>
      <c r="E42" s="45">
        <v>429734</v>
      </c>
      <c r="F42" s="44">
        <v>13264.42</v>
      </c>
      <c r="G42" s="45">
        <v>407848</v>
      </c>
      <c r="H42" s="45">
        <v>451620</v>
      </c>
      <c r="I42" s="49">
        <v>430</v>
      </c>
      <c r="J42" s="49">
        <v>13</v>
      </c>
      <c r="K42" s="49">
        <v>408</v>
      </c>
      <c r="L42" s="49">
        <v>452</v>
      </c>
      <c r="M42" s="48">
        <v>0.6991129289103631</v>
      </c>
      <c r="N42" s="48">
        <v>0.02155258230907825</v>
      </c>
      <c r="O42" s="51">
        <f t="shared" si="0"/>
        <v>0.03556176080997911</v>
      </c>
      <c r="P42" s="49">
        <v>653</v>
      </c>
      <c r="Q42" s="48">
        <v>1.013912179367741</v>
      </c>
      <c r="R42" s="48">
        <v>0.041059027019</v>
      </c>
      <c r="S42" s="38">
        <f t="shared" si="1"/>
        <v>0.06774739458135</v>
      </c>
      <c r="T42" s="55">
        <v>-0.3147992504573779</v>
      </c>
      <c r="U42" s="139" t="s">
        <v>132</v>
      </c>
      <c r="V42" s="65" t="s">
        <v>17</v>
      </c>
    </row>
    <row r="43" spans="1:22" ht="12">
      <c r="A43" s="30"/>
      <c r="B43" s="42" t="s">
        <v>207</v>
      </c>
      <c r="C43" s="41" t="s">
        <v>32</v>
      </c>
      <c r="D43" s="138" t="s">
        <v>33</v>
      </c>
      <c r="E43" s="45">
        <v>907631</v>
      </c>
      <c r="F43" s="44">
        <v>17657.39</v>
      </c>
      <c r="G43" s="45">
        <v>878496</v>
      </c>
      <c r="H43" s="45">
        <v>936766</v>
      </c>
      <c r="I43" s="49">
        <v>908</v>
      </c>
      <c r="J43" s="49">
        <v>18</v>
      </c>
      <c r="K43" s="49">
        <v>878</v>
      </c>
      <c r="L43" s="49">
        <v>937</v>
      </c>
      <c r="M43" s="48">
        <v>1.476579853536936</v>
      </c>
      <c r="N43" s="48">
        <v>0.02863656049205741</v>
      </c>
      <c r="O43" s="51">
        <f t="shared" si="0"/>
        <v>0.04725032481189473</v>
      </c>
      <c r="P43" s="49">
        <v>975</v>
      </c>
      <c r="Q43" s="48">
        <v>1.513881125395938</v>
      </c>
      <c r="R43" s="48">
        <v>0.045873259724243026</v>
      </c>
      <c r="S43" s="38">
        <f t="shared" si="1"/>
        <v>0.07569087854500099</v>
      </c>
      <c r="T43" s="167" t="s">
        <v>204</v>
      </c>
      <c r="U43" s="139"/>
      <c r="V43" s="61" t="s">
        <v>21</v>
      </c>
    </row>
    <row r="44" spans="1:22" ht="12">
      <c r="A44" s="30"/>
      <c r="B44" s="42" t="s">
        <v>209</v>
      </c>
      <c r="C44" s="41" t="s">
        <v>34</v>
      </c>
      <c r="D44" s="41" t="s">
        <v>35</v>
      </c>
      <c r="E44" s="45">
        <v>4960977</v>
      </c>
      <c r="F44" s="44">
        <v>52422.05</v>
      </c>
      <c r="G44" s="45">
        <v>4874481</v>
      </c>
      <c r="H44" s="45">
        <v>5047473</v>
      </c>
      <c r="I44" s="49">
        <v>4961</v>
      </c>
      <c r="J44" s="49">
        <v>52</v>
      </c>
      <c r="K44" s="49">
        <v>4874</v>
      </c>
      <c r="L44" s="49">
        <v>5047</v>
      </c>
      <c r="M44" s="48">
        <v>8.070767406644451</v>
      </c>
      <c r="N44" s="48">
        <v>0.08438010754290058</v>
      </c>
      <c r="O44" s="51">
        <f t="shared" si="0"/>
        <v>0.13922717744578594</v>
      </c>
      <c r="P44" s="49">
        <v>5168</v>
      </c>
      <c r="Q44" s="48">
        <v>8.024346313893547</v>
      </c>
      <c r="R44" s="48">
        <v>0.1113429380304</v>
      </c>
      <c r="S44" s="38">
        <f t="shared" si="1"/>
        <v>0.18371584775016</v>
      </c>
      <c r="T44" s="167" t="s">
        <v>204</v>
      </c>
      <c r="U44" s="139"/>
      <c r="V44" s="61" t="s">
        <v>21</v>
      </c>
    </row>
    <row r="45" spans="1:22" ht="12">
      <c r="A45" s="30"/>
      <c r="B45" s="42" t="s">
        <v>208</v>
      </c>
      <c r="C45" s="41" t="s">
        <v>36</v>
      </c>
      <c r="D45" s="41" t="s">
        <v>37</v>
      </c>
      <c r="E45" s="45">
        <v>1450421</v>
      </c>
      <c r="F45" s="44">
        <v>23742.49</v>
      </c>
      <c r="G45" s="45">
        <v>1411246</v>
      </c>
      <c r="H45" s="45">
        <v>1489596</v>
      </c>
      <c r="I45" s="49">
        <v>1450</v>
      </c>
      <c r="J45" s="49">
        <v>24</v>
      </c>
      <c r="K45" s="49">
        <v>1411</v>
      </c>
      <c r="L45" s="49">
        <v>1490</v>
      </c>
      <c r="M45" s="48">
        <v>2.359617981037334</v>
      </c>
      <c r="N45" s="48">
        <v>0.03845563602248021</v>
      </c>
      <c r="O45" s="51">
        <f t="shared" si="0"/>
        <v>0.06345179943709234</v>
      </c>
      <c r="P45" s="49">
        <v>1347</v>
      </c>
      <c r="Q45" s="48">
        <v>2.0914850009316193</v>
      </c>
      <c r="R45" s="48">
        <v>0.053760568490980716</v>
      </c>
      <c r="S45" s="38">
        <f t="shared" si="1"/>
        <v>0.08870493801011818</v>
      </c>
      <c r="T45" s="55">
        <v>0.26813298010571485</v>
      </c>
      <c r="U45" s="139" t="s">
        <v>132</v>
      </c>
      <c r="V45" s="65" t="s">
        <v>17</v>
      </c>
    </row>
    <row r="46" spans="1:22" ht="12">
      <c r="A46" s="30"/>
      <c r="B46" s="42" t="s">
        <v>210</v>
      </c>
      <c r="C46" s="41" t="s">
        <v>38</v>
      </c>
      <c r="D46" s="41" t="s">
        <v>39</v>
      </c>
      <c r="E46" s="45">
        <v>7435851</v>
      </c>
      <c r="F46" s="44">
        <v>51639.04</v>
      </c>
      <c r="G46" s="45">
        <v>7350647</v>
      </c>
      <c r="H46" s="45">
        <v>7521055</v>
      </c>
      <c r="I46" s="49">
        <v>7436</v>
      </c>
      <c r="J46" s="49">
        <v>52</v>
      </c>
      <c r="K46" s="49">
        <v>7351</v>
      </c>
      <c r="L46" s="49">
        <v>7521</v>
      </c>
      <c r="M46" s="48">
        <v>12.097017158407414</v>
      </c>
      <c r="N46" s="48">
        <v>0.08193547972607182</v>
      </c>
      <c r="O46" s="51">
        <f t="shared" si="0"/>
        <v>0.1351935415480185</v>
      </c>
      <c r="P46" s="49">
        <v>7925</v>
      </c>
      <c r="Q46" s="48">
        <v>12.305136326936216</v>
      </c>
      <c r="R46" s="48">
        <v>0.1234119853912238</v>
      </c>
      <c r="S46" s="38">
        <f t="shared" si="1"/>
        <v>0.20362977589551925</v>
      </c>
      <c r="T46" s="55">
        <v>-0.20811916852880152</v>
      </c>
      <c r="U46" s="139"/>
      <c r="V46" s="61" t="s">
        <v>21</v>
      </c>
    </row>
    <row r="47" spans="1:22" ht="12">
      <c r="A47" s="30"/>
      <c r="B47" s="42" t="s">
        <v>211</v>
      </c>
      <c r="C47" s="41" t="s">
        <v>40</v>
      </c>
      <c r="D47" s="41" t="s">
        <v>41</v>
      </c>
      <c r="E47" s="45">
        <v>1631244</v>
      </c>
      <c r="F47" s="44">
        <v>25327.11</v>
      </c>
      <c r="G47" s="45">
        <v>1589454</v>
      </c>
      <c r="H47" s="45">
        <v>1673034</v>
      </c>
      <c r="I47" s="49">
        <v>1631</v>
      </c>
      <c r="J47" s="49">
        <v>25</v>
      </c>
      <c r="K47" s="49">
        <v>1589</v>
      </c>
      <c r="L47" s="49">
        <v>1673</v>
      </c>
      <c r="M47" s="48">
        <v>2.6537899505448865</v>
      </c>
      <c r="N47" s="48">
        <v>0.04100197897694353</v>
      </c>
      <c r="O47" s="51">
        <f t="shared" si="0"/>
        <v>0.06765326531195681</v>
      </c>
      <c r="P47" s="49">
        <v>1702</v>
      </c>
      <c r="Q47" s="48">
        <v>2.6426930004347553</v>
      </c>
      <c r="R47" s="48">
        <v>0.06026066443746873</v>
      </c>
      <c r="S47" s="38">
        <f t="shared" si="1"/>
        <v>0.09943009632182341</v>
      </c>
      <c r="T47" s="167" t="s">
        <v>204</v>
      </c>
      <c r="U47" s="139"/>
      <c r="V47" s="61" t="s">
        <v>21</v>
      </c>
    </row>
    <row r="48" spans="1:22" ht="12">
      <c r="A48" s="30"/>
      <c r="B48" s="42" t="s">
        <v>212</v>
      </c>
      <c r="C48" s="41" t="s">
        <v>42</v>
      </c>
      <c r="D48" s="41" t="s">
        <v>43</v>
      </c>
      <c r="E48" s="45">
        <v>1547429</v>
      </c>
      <c r="F48" s="44">
        <v>26453.37</v>
      </c>
      <c r="G48" s="45">
        <v>1503781</v>
      </c>
      <c r="H48" s="45">
        <v>1591077</v>
      </c>
      <c r="I48" s="49">
        <v>1547</v>
      </c>
      <c r="J48" s="49">
        <v>26</v>
      </c>
      <c r="K48" s="49">
        <v>1504</v>
      </c>
      <c r="L48" s="49">
        <v>1591</v>
      </c>
      <c r="M48" s="48">
        <v>2.517435484441153</v>
      </c>
      <c r="N48" s="48">
        <v>0.04286219636979145</v>
      </c>
      <c r="O48" s="51">
        <f t="shared" si="0"/>
        <v>0.07072262401015589</v>
      </c>
      <c r="P48" s="49">
        <v>1603</v>
      </c>
      <c r="Q48" s="48">
        <v>2.488975840009937</v>
      </c>
      <c r="R48" s="48">
        <v>0.05852797132930554</v>
      </c>
      <c r="S48" s="38">
        <f t="shared" si="1"/>
        <v>0.09657115269335413</v>
      </c>
      <c r="T48" s="167" t="s">
        <v>204</v>
      </c>
      <c r="U48" s="139"/>
      <c r="V48" s="61" t="s">
        <v>21</v>
      </c>
    </row>
    <row r="49" spans="1:22" ht="12">
      <c r="A49" s="30"/>
      <c r="B49" s="42" t="s">
        <v>213</v>
      </c>
      <c r="C49" s="41" t="s">
        <v>44</v>
      </c>
      <c r="D49" s="41" t="s">
        <v>45</v>
      </c>
      <c r="E49" s="45">
        <v>5319486</v>
      </c>
      <c r="F49" s="44">
        <v>39132.42</v>
      </c>
      <c r="G49" s="45">
        <v>5254918</v>
      </c>
      <c r="H49" s="45">
        <v>5384054</v>
      </c>
      <c r="I49" s="49">
        <v>5319</v>
      </c>
      <c r="J49" s="49">
        <v>39</v>
      </c>
      <c r="K49" s="49">
        <v>5255</v>
      </c>
      <c r="L49" s="49">
        <v>5384</v>
      </c>
      <c r="M49" s="48">
        <v>8.654007915961204</v>
      </c>
      <c r="N49" s="48">
        <v>0.06226419952396245</v>
      </c>
      <c r="O49" s="51">
        <f t="shared" si="0"/>
        <v>0.10273592921453803</v>
      </c>
      <c r="P49" s="49">
        <v>5434</v>
      </c>
      <c r="Q49" s="48">
        <v>8.437364138873361</v>
      </c>
      <c r="R49" s="48">
        <v>0.10442133961572862</v>
      </c>
      <c r="S49" s="38">
        <f t="shared" si="1"/>
        <v>0.17229521036595222</v>
      </c>
      <c r="T49" s="55">
        <v>0.21664377708784244</v>
      </c>
      <c r="U49" s="139" t="s">
        <v>132</v>
      </c>
      <c r="V49" s="65" t="s">
        <v>17</v>
      </c>
    </row>
    <row r="50" spans="1:22" ht="24">
      <c r="A50" s="30"/>
      <c r="B50" s="173" t="s">
        <v>214</v>
      </c>
      <c r="C50" s="41" t="s">
        <v>46</v>
      </c>
      <c r="D50" s="41" t="s">
        <v>47</v>
      </c>
      <c r="E50" s="45">
        <v>5541125</v>
      </c>
      <c r="F50" s="44">
        <v>39105.45</v>
      </c>
      <c r="G50" s="45">
        <v>5476601</v>
      </c>
      <c r="H50" s="45">
        <v>5605649</v>
      </c>
      <c r="I50" s="49">
        <v>5541</v>
      </c>
      <c r="J50" s="49">
        <v>39</v>
      </c>
      <c r="K50" s="49">
        <v>5477</v>
      </c>
      <c r="L50" s="49">
        <v>5606</v>
      </c>
      <c r="M50" s="48">
        <v>9.014581411311266</v>
      </c>
      <c r="N50" s="48">
        <v>0.062098840867439366</v>
      </c>
      <c r="O50" s="51">
        <f t="shared" si="0"/>
        <v>0.10246308743127495</v>
      </c>
      <c r="P50" s="49">
        <v>5966</v>
      </c>
      <c r="Q50" s="48">
        <v>9.263399788832992</v>
      </c>
      <c r="R50" s="48">
        <v>0.10891889911810068</v>
      </c>
      <c r="S50" s="38">
        <f t="shared" si="1"/>
        <v>0.17971618354486613</v>
      </c>
      <c r="T50" s="55">
        <v>-0.24881837752172586</v>
      </c>
      <c r="U50" s="139" t="s">
        <v>132</v>
      </c>
      <c r="V50" s="65" t="s">
        <v>17</v>
      </c>
    </row>
    <row r="51" spans="1:22" ht="12">
      <c r="A51" s="30"/>
      <c r="B51" s="42" t="s">
        <v>215</v>
      </c>
      <c r="C51" s="41" t="s">
        <v>48</v>
      </c>
      <c r="D51" s="41" t="s">
        <v>49</v>
      </c>
      <c r="E51" s="45">
        <v>20291879</v>
      </c>
      <c r="F51" s="44">
        <v>83145.54</v>
      </c>
      <c r="G51" s="45">
        <v>20154689</v>
      </c>
      <c r="H51" s="45">
        <v>20429069</v>
      </c>
      <c r="I51" s="49">
        <v>20292</v>
      </c>
      <c r="J51" s="49">
        <v>83</v>
      </c>
      <c r="K51" s="49">
        <v>20155</v>
      </c>
      <c r="L51" s="49">
        <v>20429</v>
      </c>
      <c r="M51" s="48">
        <v>33.011851426195484</v>
      </c>
      <c r="N51" s="48">
        <v>0.12543636613823156</v>
      </c>
      <c r="O51" s="51">
        <f t="shared" si="0"/>
        <v>0.20697000412808206</v>
      </c>
      <c r="P51" s="49">
        <v>21269</v>
      </c>
      <c r="Q51" s="48">
        <v>33.024346313893545</v>
      </c>
      <c r="R51" s="48">
        <v>0.1766871720831635</v>
      </c>
      <c r="S51" s="38">
        <f t="shared" si="1"/>
        <v>0.29153383393721977</v>
      </c>
      <c r="T51" s="167" t="s">
        <v>204</v>
      </c>
      <c r="U51" s="139"/>
      <c r="V51" s="61" t="s">
        <v>21</v>
      </c>
    </row>
    <row r="52" spans="1:22" ht="12">
      <c r="A52" s="30"/>
      <c r="B52" s="42" t="s">
        <v>216</v>
      </c>
      <c r="C52" s="41" t="s">
        <v>50</v>
      </c>
      <c r="D52" s="41" t="s">
        <v>51</v>
      </c>
      <c r="E52" s="45">
        <v>5712708</v>
      </c>
      <c r="F52" s="44">
        <v>45750.49</v>
      </c>
      <c r="G52" s="45">
        <v>5637220</v>
      </c>
      <c r="H52" s="45">
        <v>5788196</v>
      </c>
      <c r="I52" s="49">
        <v>5713</v>
      </c>
      <c r="J52" s="49">
        <v>46</v>
      </c>
      <c r="K52" s="49">
        <v>5637</v>
      </c>
      <c r="L52" s="49">
        <v>5788</v>
      </c>
      <c r="M52" s="48">
        <v>9.29372128314181</v>
      </c>
      <c r="N52" s="48">
        <v>0.0730521354919846</v>
      </c>
      <c r="O52" s="51">
        <f t="shared" si="0"/>
        <v>0.12053602356177458</v>
      </c>
      <c r="P52" s="49">
        <v>5961</v>
      </c>
      <c r="Q52" s="48">
        <v>9.255636295882242</v>
      </c>
      <c r="R52" s="48">
        <v>0.10887790542159242</v>
      </c>
      <c r="S52" s="38">
        <f t="shared" si="1"/>
        <v>0.1796485439456275</v>
      </c>
      <c r="T52" s="167" t="s">
        <v>204</v>
      </c>
      <c r="U52" s="139"/>
      <c r="V52" s="61" t="s">
        <v>21</v>
      </c>
    </row>
    <row r="53" spans="1:22" ht="12">
      <c r="A53" s="30"/>
      <c r="B53" s="42" t="s">
        <v>217</v>
      </c>
      <c r="C53" s="41" t="s">
        <v>52</v>
      </c>
      <c r="D53" s="41" t="s">
        <v>53</v>
      </c>
      <c r="E53" s="45">
        <v>3370901</v>
      </c>
      <c r="F53" s="44">
        <v>28867.76</v>
      </c>
      <c r="G53" s="45">
        <v>3323269</v>
      </c>
      <c r="H53" s="45">
        <v>3418533</v>
      </c>
      <c r="I53" s="49">
        <v>3371</v>
      </c>
      <c r="J53" s="49">
        <v>29</v>
      </c>
      <c r="K53" s="49">
        <v>3323</v>
      </c>
      <c r="L53" s="49">
        <v>3419</v>
      </c>
      <c r="M53" s="48">
        <v>5.483951633282151</v>
      </c>
      <c r="N53" s="48">
        <v>0.04620454199209581</v>
      </c>
      <c r="O53" s="51">
        <f t="shared" si="0"/>
        <v>0.07623749428695809</v>
      </c>
      <c r="P53" s="49">
        <v>3504</v>
      </c>
      <c r="Q53" s="48">
        <v>5.44065585988448</v>
      </c>
      <c r="R53" s="48">
        <v>0.08521270291783874</v>
      </c>
      <c r="S53" s="38">
        <f t="shared" si="1"/>
        <v>0.1406009598144339</v>
      </c>
      <c r="T53" s="167" t="s">
        <v>204</v>
      </c>
      <c r="U53" s="139"/>
      <c r="V53" s="61" t="s">
        <v>21</v>
      </c>
    </row>
    <row r="54" spans="1:22" ht="12">
      <c r="A54" s="66"/>
      <c r="B54" s="67" t="s">
        <v>218</v>
      </c>
      <c r="C54" s="52" t="s">
        <v>54</v>
      </c>
      <c r="D54" s="52" t="s">
        <v>55</v>
      </c>
      <c r="E54" s="105">
        <v>2869081</v>
      </c>
      <c r="F54" s="147">
        <v>33350.83</v>
      </c>
      <c r="G54" s="105">
        <v>2814052</v>
      </c>
      <c r="H54" s="105">
        <v>2924110</v>
      </c>
      <c r="I54" s="68">
        <v>2869</v>
      </c>
      <c r="J54" s="68">
        <v>33</v>
      </c>
      <c r="K54" s="68">
        <v>2814</v>
      </c>
      <c r="L54" s="68">
        <v>2924</v>
      </c>
      <c r="M54" s="69">
        <v>4.667565566585547</v>
      </c>
      <c r="N54" s="69">
        <v>0.0537826658643596</v>
      </c>
      <c r="O54" s="70">
        <f t="shared" si="0"/>
        <v>0.08874139867619334</v>
      </c>
      <c r="P54" s="68">
        <v>2899</v>
      </c>
      <c r="Q54" s="69">
        <v>4.501273212843922</v>
      </c>
      <c r="R54" s="69">
        <v>0.07789200715687691</v>
      </c>
      <c r="S54" s="72">
        <f t="shared" si="1"/>
        <v>0.1285218118088469</v>
      </c>
      <c r="T54" s="73">
        <v>0.16629235374162477</v>
      </c>
      <c r="U54" s="140" t="s">
        <v>132</v>
      </c>
      <c r="V54" s="65" t="s">
        <v>17</v>
      </c>
    </row>
    <row r="55" spans="1:24" ht="12.75">
      <c r="A55" s="188" t="s">
        <v>149</v>
      </c>
      <c r="B55" s="207"/>
      <c r="C55" s="41"/>
      <c r="D55" s="41"/>
      <c r="E55" s="45"/>
      <c r="F55" s="44"/>
      <c r="G55" s="45"/>
      <c r="H55" s="45"/>
      <c r="I55" s="45"/>
      <c r="J55" s="45"/>
      <c r="K55" s="45"/>
      <c r="L55" s="45"/>
      <c r="M55" s="161"/>
      <c r="N55" s="161"/>
      <c r="O55" s="162"/>
      <c r="P55" s="163"/>
      <c r="Q55" s="162"/>
      <c r="R55" s="161"/>
      <c r="S55" s="164"/>
      <c r="T55" s="161"/>
      <c r="U55" s="165"/>
      <c r="V55" s="82"/>
      <c r="W55" s="84"/>
      <c r="X55" s="84"/>
    </row>
    <row r="56" spans="1:24" ht="12">
      <c r="A56" s="206" t="s">
        <v>167</v>
      </c>
      <c r="B56" s="206"/>
      <c r="P56" s="60"/>
      <c r="Q56" s="3"/>
      <c r="T56" s="75"/>
      <c r="U56" s="76"/>
      <c r="V56" s="82"/>
      <c r="W56" s="84"/>
      <c r="X56" s="84"/>
    </row>
    <row r="57" spans="1:24" ht="12.75">
      <c r="A57" s="209" t="s">
        <v>203</v>
      </c>
      <c r="B57" s="207"/>
      <c r="P57" s="60"/>
      <c r="Q57" s="3"/>
      <c r="T57" s="75"/>
      <c r="U57" s="76"/>
      <c r="V57" s="82"/>
      <c r="W57" s="84"/>
      <c r="X57" s="84"/>
    </row>
    <row r="58" spans="1:24" ht="15.75" customHeight="1">
      <c r="A58" s="206" t="s">
        <v>168</v>
      </c>
      <c r="B58" s="206"/>
      <c r="U58" s="4"/>
      <c r="V58" s="82"/>
      <c r="W58" s="84"/>
      <c r="X58" s="84"/>
    </row>
    <row r="59" spans="1:24" ht="25.5" customHeight="1">
      <c r="A59" s="188" t="s">
        <v>166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U59" s="4"/>
      <c r="V59" s="82"/>
      <c r="W59" s="84"/>
      <c r="X59" s="84"/>
    </row>
    <row r="60" spans="1:2" ht="12.75">
      <c r="A60" s="208" t="s">
        <v>205</v>
      </c>
      <c r="B60" s="207"/>
    </row>
  </sheetData>
  <mergeCells count="15">
    <mergeCell ref="A58:B58"/>
    <mergeCell ref="A59:S59"/>
    <mergeCell ref="A60:B60"/>
    <mergeCell ref="A41:B41"/>
    <mergeCell ref="A55:B55"/>
    <mergeCell ref="A56:B56"/>
    <mergeCell ref="A57:B57"/>
    <mergeCell ref="T4:U5"/>
    <mergeCell ref="I4:O4"/>
    <mergeCell ref="P4:S4"/>
    <mergeCell ref="A4:B5"/>
    <mergeCell ref="A6:B6"/>
    <mergeCell ref="A10:B10"/>
    <mergeCell ref="A11:B11"/>
    <mergeCell ref="A26:B26"/>
  </mergeCells>
  <conditionalFormatting sqref="V12:V25">
    <cfRule type="cellIs" priority="1" dxfId="0" operator="equal" stopIfTrue="1">
      <formula>"NS"</formula>
    </cfRule>
  </conditionalFormatting>
  <printOptions/>
  <pageMargins left="0.47" right="0.48" top="0.98" bottom="1" header="0.5" footer="0.5"/>
  <pageSetup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8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7" sqref="A7:A8"/>
    </sheetView>
  </sheetViews>
  <sheetFormatPr defaultColWidth="9.140625" defaultRowHeight="12.75"/>
  <cols>
    <col min="1" max="1" width="69.28125" style="2" customWidth="1"/>
    <col min="2" max="2" width="11.57421875" style="2" hidden="1" customWidth="1"/>
    <col min="3" max="3" width="11.421875" style="2" hidden="1" customWidth="1"/>
    <col min="4" max="5" width="10.8515625" style="2" hidden="1" customWidth="1"/>
    <col min="6" max="6" width="11.00390625" style="2" hidden="1" customWidth="1"/>
    <col min="7" max="7" width="11.140625" style="2" hidden="1" customWidth="1"/>
    <col min="8" max="8" width="9.8515625" style="2" hidden="1" customWidth="1"/>
    <col min="9" max="9" width="10.28125" style="2" hidden="1" customWidth="1"/>
    <col min="10" max="10" width="8.8515625" style="2" bestFit="1" customWidth="1"/>
    <col min="11" max="11" width="6.57421875" style="3" hidden="1" customWidth="1"/>
    <col min="12" max="12" width="6.57421875" style="3" customWidth="1"/>
    <col min="13" max="13" width="10.8515625" style="2" hidden="1" customWidth="1"/>
    <col min="14" max="14" width="8.8515625" style="2" bestFit="1" customWidth="1"/>
    <col min="15" max="15" width="6.57421875" style="3" hidden="1" customWidth="1"/>
    <col min="16" max="16" width="6.57421875" style="3" customWidth="1"/>
    <col min="17" max="17" width="8.28125" style="3" customWidth="1"/>
    <col min="18" max="18" width="1.7109375" style="3" customWidth="1"/>
    <col min="19" max="19" width="8.28125" style="2" hidden="1" customWidth="1"/>
    <col min="20" max="16384" width="9.140625" style="2" customWidth="1"/>
  </cols>
  <sheetData>
    <row r="1" ht="12">
      <c r="M1" s="1"/>
    </row>
    <row r="2" ht="12">
      <c r="A2" s="2" t="s">
        <v>220</v>
      </c>
    </row>
    <row r="4" spans="1:20" ht="12.75">
      <c r="A4" s="210" t="s">
        <v>135</v>
      </c>
      <c r="B4" s="8" t="s">
        <v>0</v>
      </c>
      <c r="F4" s="215" t="s">
        <v>150</v>
      </c>
      <c r="G4" s="215"/>
      <c r="H4" s="215"/>
      <c r="I4" s="215"/>
      <c r="J4" s="215"/>
      <c r="K4" s="215"/>
      <c r="L4" s="215"/>
      <c r="M4" s="215" t="s">
        <v>138</v>
      </c>
      <c r="N4" s="215"/>
      <c r="O4" s="215"/>
      <c r="P4" s="215"/>
      <c r="Q4" s="212" t="s">
        <v>142</v>
      </c>
      <c r="R4" s="213"/>
      <c r="S4" s="153"/>
      <c r="T4" s="30"/>
    </row>
    <row r="5" spans="1:23" ht="48">
      <c r="A5" s="211"/>
      <c r="B5" s="12" t="s">
        <v>3</v>
      </c>
      <c r="C5" s="13" t="s">
        <v>4</v>
      </c>
      <c r="D5" s="12" t="s">
        <v>5</v>
      </c>
      <c r="E5" s="12" t="s">
        <v>6</v>
      </c>
      <c r="F5" s="25" t="s">
        <v>7</v>
      </c>
      <c r="G5" s="129" t="s">
        <v>8</v>
      </c>
      <c r="H5" s="25" t="s">
        <v>9</v>
      </c>
      <c r="I5" s="25" t="s">
        <v>10</v>
      </c>
      <c r="J5" s="121" t="s">
        <v>140</v>
      </c>
      <c r="K5" s="121" t="s">
        <v>11</v>
      </c>
      <c r="L5" s="123" t="s">
        <v>141</v>
      </c>
      <c r="M5" s="141" t="s">
        <v>12</v>
      </c>
      <c r="N5" s="126" t="s">
        <v>140</v>
      </c>
      <c r="O5" s="126" t="s">
        <v>13</v>
      </c>
      <c r="P5" s="123" t="s">
        <v>141</v>
      </c>
      <c r="Q5" s="214"/>
      <c r="R5" s="214"/>
      <c r="S5" s="153"/>
      <c r="W5" s="7"/>
    </row>
    <row r="6" spans="1:23" ht="12">
      <c r="A6" s="18" t="s">
        <v>144</v>
      </c>
      <c r="B6" s="154">
        <v>132422387</v>
      </c>
      <c r="C6" s="155"/>
      <c r="D6" s="156"/>
      <c r="E6" s="156"/>
      <c r="F6" s="157">
        <v>132422</v>
      </c>
      <c r="G6" s="157">
        <v>132422</v>
      </c>
      <c r="H6" s="157">
        <v>132422</v>
      </c>
      <c r="I6" s="157">
        <v>132422</v>
      </c>
      <c r="J6" s="132">
        <v>132422</v>
      </c>
      <c r="K6" s="133"/>
      <c r="L6" s="133"/>
      <c r="M6" s="150">
        <v>137735</v>
      </c>
      <c r="N6" s="150">
        <v>137735</v>
      </c>
      <c r="O6" s="134"/>
      <c r="P6" s="134"/>
      <c r="Q6" s="135"/>
      <c r="R6" s="136"/>
      <c r="S6" s="41"/>
      <c r="W6" s="11"/>
    </row>
    <row r="7" spans="1:23" ht="12">
      <c r="A7" s="30" t="s">
        <v>221</v>
      </c>
      <c r="B7" s="32"/>
      <c r="C7" s="33"/>
      <c r="D7" s="34"/>
      <c r="E7" s="34"/>
      <c r="F7" s="54"/>
      <c r="G7" s="54"/>
      <c r="H7" s="54"/>
      <c r="I7" s="54"/>
      <c r="J7" s="50">
        <v>70954</v>
      </c>
      <c r="K7" s="48"/>
      <c r="L7" s="48"/>
      <c r="M7" s="49"/>
      <c r="N7" s="49">
        <v>73331</v>
      </c>
      <c r="O7" s="38"/>
      <c r="P7" s="38"/>
      <c r="Q7" s="39"/>
      <c r="R7" s="137"/>
      <c r="S7" s="41"/>
      <c r="W7" s="11"/>
    </row>
    <row r="8" spans="1:23" ht="12">
      <c r="A8" s="30" t="s">
        <v>222</v>
      </c>
      <c r="B8" s="32"/>
      <c r="C8" s="33"/>
      <c r="D8" s="34"/>
      <c r="E8" s="34"/>
      <c r="F8" s="54"/>
      <c r="G8" s="54"/>
      <c r="H8" s="54"/>
      <c r="I8" s="54"/>
      <c r="J8" s="49">
        <v>61468</v>
      </c>
      <c r="K8" s="48"/>
      <c r="L8" s="48"/>
      <c r="M8" s="49"/>
      <c r="N8" s="49">
        <v>64404</v>
      </c>
      <c r="O8" s="38"/>
      <c r="P8" s="38"/>
      <c r="Q8" s="39"/>
      <c r="R8" s="137"/>
      <c r="S8" s="41"/>
      <c r="W8" s="11"/>
    </row>
    <row r="9" spans="1:23" ht="12">
      <c r="A9" s="128"/>
      <c r="B9" s="32"/>
      <c r="C9" s="33"/>
      <c r="D9" s="34"/>
      <c r="E9" s="34"/>
      <c r="F9" s="54"/>
      <c r="G9" s="54"/>
      <c r="H9" s="54"/>
      <c r="I9" s="54"/>
      <c r="J9" s="50"/>
      <c r="K9" s="48"/>
      <c r="L9" s="48"/>
      <c r="M9" s="49"/>
      <c r="N9" s="49"/>
      <c r="O9" s="38"/>
      <c r="P9" s="38"/>
      <c r="Q9" s="39"/>
      <c r="R9" s="137"/>
      <c r="S9" s="41"/>
      <c r="W9" s="11"/>
    </row>
    <row r="10" spans="1:23" ht="12">
      <c r="A10" s="30" t="s">
        <v>145</v>
      </c>
      <c r="B10" s="32"/>
      <c r="C10" s="33"/>
      <c r="D10" s="34"/>
      <c r="E10" s="34"/>
      <c r="F10" s="54"/>
      <c r="G10" s="54"/>
      <c r="H10" s="54"/>
      <c r="I10" s="54"/>
      <c r="J10" s="50"/>
      <c r="K10" s="48"/>
      <c r="L10" s="48"/>
      <c r="M10" s="49"/>
      <c r="N10" s="49"/>
      <c r="O10" s="38"/>
      <c r="P10" s="38"/>
      <c r="Q10" s="39"/>
      <c r="R10" s="137"/>
      <c r="S10" s="41"/>
      <c r="W10" s="11"/>
    </row>
    <row r="11" spans="1:23" ht="12">
      <c r="A11" s="128" t="s">
        <v>153</v>
      </c>
      <c r="B11" s="43"/>
      <c r="C11" s="44"/>
      <c r="D11" s="45"/>
      <c r="E11" s="45"/>
      <c r="F11" s="50"/>
      <c r="G11" s="50"/>
      <c r="H11" s="50"/>
      <c r="I11" s="50"/>
      <c r="J11" s="50">
        <v>100</v>
      </c>
      <c r="K11" s="48"/>
      <c r="L11" s="48" t="s">
        <v>146</v>
      </c>
      <c r="M11" s="49"/>
      <c r="N11" s="49">
        <v>100</v>
      </c>
      <c r="O11" s="38"/>
      <c r="P11" s="39" t="s">
        <v>146</v>
      </c>
      <c r="Q11" s="39" t="s">
        <v>146</v>
      </c>
      <c r="R11" s="137"/>
      <c r="S11" s="41"/>
      <c r="W11" s="11"/>
    </row>
    <row r="12" spans="1:23" ht="12">
      <c r="A12" s="119" t="s">
        <v>154</v>
      </c>
      <c r="B12" s="45">
        <v>102579670</v>
      </c>
      <c r="C12" s="44">
        <v>162406.27</v>
      </c>
      <c r="D12" s="43">
        <v>102311434</v>
      </c>
      <c r="E12" s="43">
        <v>102847906</v>
      </c>
      <c r="F12" s="50">
        <v>102580</v>
      </c>
      <c r="G12" s="50">
        <v>162</v>
      </c>
      <c r="H12" s="50">
        <v>102311</v>
      </c>
      <c r="I12" s="50">
        <v>102848</v>
      </c>
      <c r="J12" s="48">
        <v>77.46399406015843</v>
      </c>
      <c r="K12" s="51">
        <v>0.0936495</v>
      </c>
      <c r="L12" s="51">
        <f>1.65*K12</f>
        <v>0.154521675</v>
      </c>
      <c r="M12" s="49">
        <v>107613</v>
      </c>
      <c r="N12" s="48">
        <v>78.13046792754203</v>
      </c>
      <c r="O12" s="38">
        <v>0.1370858799040149</v>
      </c>
      <c r="P12" s="38">
        <f>1.65*O12</f>
        <v>0.2261917018416246</v>
      </c>
      <c r="Q12" s="39">
        <v>-0.667068438285753</v>
      </c>
      <c r="R12" s="137" t="s">
        <v>132</v>
      </c>
      <c r="S12" s="41" t="s">
        <v>17</v>
      </c>
      <c r="W12" s="11"/>
    </row>
    <row r="13" spans="1:23" ht="12">
      <c r="A13" s="30" t="s">
        <v>157</v>
      </c>
      <c r="B13" s="45"/>
      <c r="C13" s="44"/>
      <c r="D13" s="43"/>
      <c r="E13" s="43"/>
      <c r="F13" s="50"/>
      <c r="G13" s="50"/>
      <c r="H13" s="50"/>
      <c r="I13" s="50"/>
      <c r="J13" s="38">
        <v>70.09998770072012</v>
      </c>
      <c r="K13" s="38">
        <v>0.09534448416004188</v>
      </c>
      <c r="L13" s="102">
        <f>1.65*K13</f>
        <v>0.1573183988640691</v>
      </c>
      <c r="M13" s="49"/>
      <c r="N13" s="38">
        <v>72.26630849094275</v>
      </c>
      <c r="O13" s="38">
        <v>0.14846867481892637</v>
      </c>
      <c r="P13" s="38">
        <f>1.65*O13</f>
        <v>0.2449733134512285</v>
      </c>
      <c r="Q13" s="39">
        <v>-2.1663207902226276</v>
      </c>
      <c r="R13" s="137" t="s">
        <v>132</v>
      </c>
      <c r="S13" s="41"/>
      <c r="W13" s="11"/>
    </row>
    <row r="14" spans="1:23" ht="12">
      <c r="A14" s="30" t="s">
        <v>156</v>
      </c>
      <c r="B14" s="45"/>
      <c r="C14" s="44"/>
      <c r="D14" s="43"/>
      <c r="E14" s="43"/>
      <c r="F14" s="50"/>
      <c r="G14" s="50"/>
      <c r="H14" s="50"/>
      <c r="I14" s="50"/>
      <c r="J14" s="38">
        <v>7.364006359438302</v>
      </c>
      <c r="K14" s="38">
        <v>0.045117563823340465</v>
      </c>
      <c r="L14" s="102">
        <f>1.65*K14</f>
        <v>0.07444398030851176</v>
      </c>
      <c r="M14" s="49"/>
      <c r="N14" s="38">
        <v>5.864159436599267</v>
      </c>
      <c r="O14" s="38">
        <v>0.07792096471000855</v>
      </c>
      <c r="P14" s="38">
        <f>1.65*O14</f>
        <v>0.12856959177151409</v>
      </c>
      <c r="Q14" s="39">
        <v>1.4998469228390352</v>
      </c>
      <c r="R14" s="137" t="s">
        <v>132</v>
      </c>
      <c r="S14" s="41"/>
      <c r="W14" s="11"/>
    </row>
    <row r="15" spans="1:23" ht="12">
      <c r="A15" s="119" t="s">
        <v>155</v>
      </c>
      <c r="B15" s="45">
        <v>20098282</v>
      </c>
      <c r="C15" s="44">
        <v>121877.73</v>
      </c>
      <c r="D15" s="43">
        <v>19896130</v>
      </c>
      <c r="E15" s="43">
        <v>20300434</v>
      </c>
      <c r="F15" s="50">
        <v>20098</v>
      </c>
      <c r="G15" s="50">
        <v>122</v>
      </c>
      <c r="H15" s="50">
        <v>19896</v>
      </c>
      <c r="I15" s="50">
        <v>20300</v>
      </c>
      <c r="J15" s="48">
        <v>15.177405010830986</v>
      </c>
      <c r="K15" s="51">
        <v>0.0912028</v>
      </c>
      <c r="L15" s="51">
        <f>1.65*K15</f>
        <v>0.15048461999999999</v>
      </c>
      <c r="M15" s="49">
        <v>19701</v>
      </c>
      <c r="N15" s="48">
        <v>14.30355392601735</v>
      </c>
      <c r="O15" s="38">
        <v>0.11610907107635762</v>
      </c>
      <c r="P15" s="38">
        <f aca="true" t="shared" si="0" ref="P15:P42">1.65*O15</f>
        <v>0.19157996727599005</v>
      </c>
      <c r="Q15" s="39">
        <v>0.8742704485596171</v>
      </c>
      <c r="R15" s="137" t="s">
        <v>132</v>
      </c>
      <c r="S15" s="41" t="s">
        <v>17</v>
      </c>
      <c r="W15" s="11"/>
    </row>
    <row r="16" spans="1:23" ht="12">
      <c r="A16" s="30" t="s">
        <v>158</v>
      </c>
      <c r="B16" s="45"/>
      <c r="C16" s="44"/>
      <c r="D16" s="43"/>
      <c r="E16" s="43"/>
      <c r="F16" s="50"/>
      <c r="G16" s="50"/>
      <c r="H16" s="50"/>
      <c r="I16" s="50"/>
      <c r="J16" s="38">
        <v>8.274588797436493</v>
      </c>
      <c r="K16" s="38">
        <v>0.045558456705988286</v>
      </c>
      <c r="L16" s="102">
        <f>1.65*J16</f>
        <v>13.653071515770213</v>
      </c>
      <c r="M16" s="49"/>
      <c r="N16" s="38">
        <v>7.856390895560315</v>
      </c>
      <c r="O16" s="38">
        <v>0.08923035225869462</v>
      </c>
      <c r="P16" s="38">
        <f t="shared" si="0"/>
        <v>0.1472300812268461</v>
      </c>
      <c r="Q16" s="39">
        <v>0.41819790187617834</v>
      </c>
      <c r="R16" s="137" t="s">
        <v>132</v>
      </c>
      <c r="S16" s="41"/>
      <c r="W16" s="11"/>
    </row>
    <row r="17" spans="1:23" ht="12">
      <c r="A17" s="30" t="s">
        <v>159</v>
      </c>
      <c r="B17" s="45"/>
      <c r="C17" s="44"/>
      <c r="D17" s="43"/>
      <c r="E17" s="43"/>
      <c r="F17" s="50"/>
      <c r="G17" s="50"/>
      <c r="H17" s="50"/>
      <c r="I17" s="50"/>
      <c r="J17" s="38">
        <v>4.1178377187839095</v>
      </c>
      <c r="K17" s="38">
        <v>0.04351129518637786</v>
      </c>
      <c r="L17" s="102">
        <f>1.65*J17</f>
        <v>6.79443223599345</v>
      </c>
      <c r="M17" s="49"/>
      <c r="N17" s="38">
        <v>4.0940937307147784</v>
      </c>
      <c r="O17" s="38">
        <v>0.06571407484465688</v>
      </c>
      <c r="P17" s="38">
        <f t="shared" si="0"/>
        <v>0.10842822349368385</v>
      </c>
      <c r="Q17" s="167" t="s">
        <v>204</v>
      </c>
      <c r="R17" s="137"/>
      <c r="S17" s="41"/>
      <c r="W17" s="11"/>
    </row>
    <row r="18" spans="1:23" ht="12">
      <c r="A18" s="30" t="s">
        <v>160</v>
      </c>
      <c r="B18" s="45"/>
      <c r="C18" s="44"/>
      <c r="D18" s="43"/>
      <c r="E18" s="43"/>
      <c r="F18" s="50"/>
      <c r="G18" s="50"/>
      <c r="H18" s="50"/>
      <c r="I18" s="50"/>
      <c r="J18" s="38">
        <v>2.784978494610583</v>
      </c>
      <c r="K18" s="38">
        <v>0.03440148150670633</v>
      </c>
      <c r="L18" s="102">
        <f>1.65*J18</f>
        <v>4.595214516107461</v>
      </c>
      <c r="M18" s="49"/>
      <c r="N18" s="38">
        <v>2.3523432678694594</v>
      </c>
      <c r="O18" s="38">
        <v>0.050265869151746065</v>
      </c>
      <c r="P18" s="38">
        <f t="shared" si="0"/>
        <v>0.08293868410038101</v>
      </c>
      <c r="Q18" s="39">
        <v>0.43263522674112354</v>
      </c>
      <c r="R18" s="137" t="s">
        <v>132</v>
      </c>
      <c r="S18" s="41"/>
      <c r="W18" s="11"/>
    </row>
    <row r="19" spans="1:23" ht="12">
      <c r="A19" s="119" t="s">
        <v>161</v>
      </c>
      <c r="B19" s="45">
        <v>9361640</v>
      </c>
      <c r="C19" s="44">
        <v>71096.15</v>
      </c>
      <c r="D19" s="43">
        <v>9244412</v>
      </c>
      <c r="E19" s="43">
        <v>9478868</v>
      </c>
      <c r="F19" s="50">
        <v>9362</v>
      </c>
      <c r="G19" s="50">
        <v>71</v>
      </c>
      <c r="H19" s="50">
        <v>9244</v>
      </c>
      <c r="I19" s="50">
        <v>9479</v>
      </c>
      <c r="J19" s="48">
        <v>7.069529716300915</v>
      </c>
      <c r="K19" s="51">
        <v>0.053160700000000005</v>
      </c>
      <c r="L19" s="51">
        <f>1.65*K19</f>
        <v>0.087715155</v>
      </c>
      <c r="M19" s="49">
        <v>10295</v>
      </c>
      <c r="N19" s="48">
        <v>7.474498130467927</v>
      </c>
      <c r="O19" s="38">
        <v>0.08721365939237433</v>
      </c>
      <c r="P19" s="38">
        <f t="shared" si="0"/>
        <v>0.14390253799741762</v>
      </c>
      <c r="Q19" s="39">
        <v>-0.4048352343702968</v>
      </c>
      <c r="R19" s="137" t="s">
        <v>132</v>
      </c>
      <c r="S19" s="41" t="s">
        <v>17</v>
      </c>
      <c r="W19" s="11"/>
    </row>
    <row r="20" spans="1:23" ht="12">
      <c r="A20" s="119" t="s">
        <v>162</v>
      </c>
      <c r="B20" s="45">
        <v>382795</v>
      </c>
      <c r="C20" s="44">
        <v>10429.3</v>
      </c>
      <c r="D20" s="45">
        <v>365685</v>
      </c>
      <c r="E20" s="45">
        <v>399905</v>
      </c>
      <c r="F20" s="50">
        <v>383</v>
      </c>
      <c r="G20" s="50">
        <v>10</v>
      </c>
      <c r="H20" s="50">
        <v>366</v>
      </c>
      <c r="I20" s="50">
        <v>400</v>
      </c>
      <c r="J20" s="48">
        <v>0.28907121270967573</v>
      </c>
      <c r="K20" s="51">
        <v>0.0078253</v>
      </c>
      <c r="L20" s="51">
        <f>1.65*K20</f>
        <v>0.012911745</v>
      </c>
      <c r="M20" s="49">
        <v>126</v>
      </c>
      <c r="N20" s="48">
        <v>0.0914800159727012</v>
      </c>
      <c r="O20" s="38">
        <v>0.010025987170002202</v>
      </c>
      <c r="P20" s="38">
        <f t="shared" si="0"/>
        <v>0.01654287883050363</v>
      </c>
      <c r="Q20" s="39">
        <v>0.19763322409641934</v>
      </c>
      <c r="R20" s="137" t="s">
        <v>132</v>
      </c>
      <c r="S20" s="52" t="s">
        <v>17</v>
      </c>
      <c r="W20" s="11"/>
    </row>
    <row r="21" spans="1:23" ht="12">
      <c r="A21" s="119"/>
      <c r="B21" s="45"/>
      <c r="C21" s="44"/>
      <c r="D21" s="45"/>
      <c r="E21" s="45"/>
      <c r="F21" s="50"/>
      <c r="G21" s="50"/>
      <c r="H21" s="50"/>
      <c r="I21" s="50"/>
      <c r="J21" s="48"/>
      <c r="K21" s="51"/>
      <c r="L21" s="51"/>
      <c r="M21" s="49"/>
      <c r="N21" s="48"/>
      <c r="O21" s="38"/>
      <c r="P21" s="38"/>
      <c r="Q21" s="39"/>
      <c r="R21" s="137"/>
      <c r="S21" s="41"/>
      <c r="W21" s="11"/>
    </row>
    <row r="22" spans="1:19" ht="12" customHeight="1">
      <c r="A22" s="119" t="s">
        <v>147</v>
      </c>
      <c r="B22" s="32">
        <v>70953920</v>
      </c>
      <c r="C22" s="53">
        <v>89686.2</v>
      </c>
      <c r="D22" s="32"/>
      <c r="E22" s="32"/>
      <c r="F22" s="54">
        <v>70954</v>
      </c>
      <c r="G22" s="54">
        <v>70954</v>
      </c>
      <c r="H22" s="54">
        <v>70954</v>
      </c>
      <c r="I22" s="54">
        <v>70954</v>
      </c>
      <c r="J22" s="2">
        <v>100</v>
      </c>
      <c r="K22" s="48"/>
      <c r="L22" s="48" t="s">
        <v>146</v>
      </c>
      <c r="M22" s="49">
        <v>73331</v>
      </c>
      <c r="N22" s="2">
        <v>100</v>
      </c>
      <c r="O22" s="51"/>
      <c r="P22" s="48" t="s">
        <v>146</v>
      </c>
      <c r="Q22" s="39" t="s">
        <v>146</v>
      </c>
      <c r="R22" s="139"/>
      <c r="S22" s="57"/>
    </row>
    <row r="23" spans="1:19" ht="12">
      <c r="A23" s="119" t="s">
        <v>154</v>
      </c>
      <c r="B23" s="45">
        <v>55944536</v>
      </c>
      <c r="C23" s="158">
        <v>134865.41200327274</v>
      </c>
      <c r="D23" s="45">
        <v>55809670.58799673</v>
      </c>
      <c r="E23" s="45">
        <v>56079401.41200327</v>
      </c>
      <c r="F23" s="50">
        <v>55945</v>
      </c>
      <c r="G23" s="50">
        <v>135</v>
      </c>
      <c r="H23" s="50">
        <v>55810</v>
      </c>
      <c r="I23" s="50">
        <v>56079</v>
      </c>
      <c r="J23" s="48">
        <v>78.8462934817414</v>
      </c>
      <c r="K23" s="48">
        <v>0.19007464563377574</v>
      </c>
      <c r="L23" s="51">
        <f aca="true" t="shared" si="1" ref="L23:L31">1.65*K23</f>
        <v>0.31362316529573</v>
      </c>
      <c r="M23" s="50">
        <v>58453</v>
      </c>
      <c r="N23" s="48">
        <v>79.71035329230696</v>
      </c>
      <c r="O23" s="38">
        <v>0.1827829693868148</v>
      </c>
      <c r="P23" s="38">
        <f t="shared" si="0"/>
        <v>0.3015918994882444</v>
      </c>
      <c r="Q23" s="39">
        <v>-0.8640598105655641</v>
      </c>
      <c r="R23" s="137" t="s">
        <v>132</v>
      </c>
      <c r="S23" s="61" t="s">
        <v>21</v>
      </c>
    </row>
    <row r="24" spans="1:19" ht="12">
      <c r="A24" s="30" t="s">
        <v>157</v>
      </c>
      <c r="B24" s="45"/>
      <c r="C24" s="158"/>
      <c r="D24" s="45"/>
      <c r="E24" s="45"/>
      <c r="F24" s="50"/>
      <c r="G24" s="50"/>
      <c r="H24" s="50"/>
      <c r="I24" s="50"/>
      <c r="J24" s="38">
        <v>74.10544477317109</v>
      </c>
      <c r="K24" s="38">
        <v>0.15655187717468344</v>
      </c>
      <c r="L24" s="102">
        <f t="shared" si="1"/>
        <v>0.25831059733822764</v>
      </c>
      <c r="M24" s="50"/>
      <c r="N24" s="38">
        <v>76.2314531965961</v>
      </c>
      <c r="O24" s="38">
        <v>0.14137134713566127</v>
      </c>
      <c r="P24" s="38">
        <f t="shared" si="0"/>
        <v>0.23326272277384108</v>
      </c>
      <c r="Q24" s="39">
        <v>-2.12600842342502</v>
      </c>
      <c r="R24" s="137" t="s">
        <v>132</v>
      </c>
      <c r="S24" s="61"/>
    </row>
    <row r="25" spans="1:19" ht="12">
      <c r="A25" s="30" t="s">
        <v>156</v>
      </c>
      <c r="B25" s="45"/>
      <c r="C25" s="158"/>
      <c r="D25" s="45"/>
      <c r="E25" s="45"/>
      <c r="F25" s="50"/>
      <c r="G25" s="50"/>
      <c r="H25" s="50"/>
      <c r="I25" s="50"/>
      <c r="J25" s="38">
        <v>4.740848708570295</v>
      </c>
      <c r="K25" s="38">
        <v>0.053008957169488814</v>
      </c>
      <c r="L25" s="102">
        <f t="shared" si="1"/>
        <v>0.08746477932965654</v>
      </c>
      <c r="M25" s="50"/>
      <c r="N25" s="38">
        <v>3.482980580405848</v>
      </c>
      <c r="O25" s="38">
        <v>0.06088592265530631</v>
      </c>
      <c r="P25" s="38">
        <f t="shared" si="0"/>
        <v>0.10046177238125541</v>
      </c>
      <c r="Q25" s="39">
        <v>1.2578681281644468</v>
      </c>
      <c r="R25" s="137" t="s">
        <v>132</v>
      </c>
      <c r="S25" s="61"/>
    </row>
    <row r="26" spans="1:19" ht="12">
      <c r="A26" s="119" t="s">
        <v>155</v>
      </c>
      <c r="B26" s="45">
        <v>8951304</v>
      </c>
      <c r="C26" s="158">
        <v>69299.43229667831</v>
      </c>
      <c r="D26" s="45">
        <v>8882004.567703322</v>
      </c>
      <c r="E26" s="45">
        <v>9020603.432296678</v>
      </c>
      <c r="F26" s="50">
        <v>8951</v>
      </c>
      <c r="G26" s="50">
        <v>69</v>
      </c>
      <c r="H26" s="50">
        <v>8882</v>
      </c>
      <c r="I26" s="50">
        <v>9021</v>
      </c>
      <c r="J26" s="48">
        <v>12.615658162367914</v>
      </c>
      <c r="K26" s="48">
        <v>0.09766822227253731</v>
      </c>
      <c r="L26" s="51">
        <f t="shared" si="1"/>
        <v>0.16115256674968656</v>
      </c>
      <c r="M26" s="50">
        <v>8409</v>
      </c>
      <c r="N26" s="48">
        <v>11.466500848072977</v>
      </c>
      <c r="O26" s="38">
        <v>0.1448139458719376</v>
      </c>
      <c r="P26" s="38">
        <f t="shared" si="0"/>
        <v>0.23894301068869703</v>
      </c>
      <c r="Q26" s="39">
        <v>1.1491573142949374</v>
      </c>
      <c r="R26" s="137" t="s">
        <v>132</v>
      </c>
      <c r="S26" s="11" t="s">
        <v>17</v>
      </c>
    </row>
    <row r="27" spans="1:19" ht="12">
      <c r="A27" s="30" t="s">
        <v>158</v>
      </c>
      <c r="B27" s="45">
        <v>4350024</v>
      </c>
      <c r="C27" s="99">
        <v>39281.27</v>
      </c>
      <c r="D27" s="45">
        <v>4277502</v>
      </c>
      <c r="E27" s="45">
        <v>4407130</v>
      </c>
      <c r="F27" s="49">
        <v>4350</v>
      </c>
      <c r="G27" s="49">
        <v>39</v>
      </c>
      <c r="H27" s="49">
        <v>4278</v>
      </c>
      <c r="I27" s="49">
        <v>4407</v>
      </c>
      <c r="J27" s="38">
        <v>6.13077332443366</v>
      </c>
      <c r="K27" s="38">
        <v>0.0548166171043213</v>
      </c>
      <c r="L27" s="102">
        <f t="shared" si="1"/>
        <v>0.09044741822213014</v>
      </c>
      <c r="M27" s="50"/>
      <c r="N27" s="38">
        <v>5.7972397992581275</v>
      </c>
      <c r="O27" s="38">
        <v>0.07760484881822527</v>
      </c>
      <c r="P27" s="38">
        <f t="shared" si="0"/>
        <v>0.12804800055007168</v>
      </c>
      <c r="Q27" s="39">
        <v>0.3335335251755325</v>
      </c>
      <c r="R27" s="137" t="s">
        <v>132</v>
      </c>
      <c r="S27" s="11"/>
    </row>
    <row r="28" spans="1:19" ht="12">
      <c r="A28" s="30" t="s">
        <v>159</v>
      </c>
      <c r="B28" s="45">
        <v>2433285</v>
      </c>
      <c r="C28" s="99">
        <v>41465.91</v>
      </c>
      <c r="D28" s="45">
        <v>2352662</v>
      </c>
      <c r="E28" s="45">
        <v>248500</v>
      </c>
      <c r="F28" s="49">
        <v>2433</v>
      </c>
      <c r="G28" s="49">
        <v>41</v>
      </c>
      <c r="H28" s="49">
        <v>2353</v>
      </c>
      <c r="I28" s="49">
        <v>249</v>
      </c>
      <c r="J28" s="38">
        <v>3.429387692744813</v>
      </c>
      <c r="K28" s="38">
        <v>0.05827963392673538</v>
      </c>
      <c r="L28" s="102">
        <f t="shared" si="1"/>
        <v>0.09616139597911337</v>
      </c>
      <c r="M28" s="50"/>
      <c r="N28" s="38">
        <v>3.251145537857299</v>
      </c>
      <c r="O28" s="38">
        <v>0.058894617290526786</v>
      </c>
      <c r="P28" s="38">
        <f t="shared" si="0"/>
        <v>0.0971761185293692</v>
      </c>
      <c r="Q28" s="39">
        <v>0.17824215488751394</v>
      </c>
      <c r="R28" s="137" t="s">
        <v>132</v>
      </c>
      <c r="S28" s="11"/>
    </row>
    <row r="29" spans="1:19" ht="12">
      <c r="A29" s="30" t="s">
        <v>160</v>
      </c>
      <c r="B29" s="45">
        <v>2167995</v>
      </c>
      <c r="C29" s="99">
        <v>39242.47</v>
      </c>
      <c r="D29" s="45">
        <v>2075912</v>
      </c>
      <c r="E29" s="45">
        <v>2205412</v>
      </c>
      <c r="F29" s="49">
        <v>2168</v>
      </c>
      <c r="G29" s="49">
        <v>39</v>
      </c>
      <c r="H29" s="49">
        <v>2076</v>
      </c>
      <c r="I29" s="49">
        <v>2205</v>
      </c>
      <c r="J29" s="38">
        <v>3.0554971451894413</v>
      </c>
      <c r="K29" s="38">
        <v>0.055171964301558414</v>
      </c>
      <c r="L29" s="102">
        <f t="shared" si="1"/>
        <v>0.09103374109757138</v>
      </c>
      <c r="M29" s="50"/>
      <c r="N29" s="38">
        <v>2.419266855771329</v>
      </c>
      <c r="O29" s="38">
        <v>0.05102733725850101</v>
      </c>
      <c r="P29" s="38">
        <f t="shared" si="0"/>
        <v>0.08419510647652666</v>
      </c>
      <c r="Q29" s="39">
        <v>0.6362302894181124</v>
      </c>
      <c r="R29" s="137" t="s">
        <v>132</v>
      </c>
      <c r="S29" s="11"/>
    </row>
    <row r="30" spans="1:19" ht="12">
      <c r="A30" s="119" t="s">
        <v>161</v>
      </c>
      <c r="B30" s="45">
        <v>5896143</v>
      </c>
      <c r="C30" s="44">
        <v>50489.92</v>
      </c>
      <c r="D30" s="45">
        <v>5278559</v>
      </c>
      <c r="E30" s="45">
        <v>5445175</v>
      </c>
      <c r="F30" s="50">
        <v>5896</v>
      </c>
      <c r="G30" s="50">
        <v>50</v>
      </c>
      <c r="H30" s="50">
        <v>5279</v>
      </c>
      <c r="I30" s="50">
        <v>5445</v>
      </c>
      <c r="J30" s="48">
        <v>8.309819950751136</v>
      </c>
      <c r="K30" s="48">
        <v>0.07037925988207137</v>
      </c>
      <c r="L30" s="51">
        <f t="shared" si="1"/>
        <v>0.11612577880541776</v>
      </c>
      <c r="M30" s="50">
        <v>6430</v>
      </c>
      <c r="N30" s="48">
        <v>8.768106788643463</v>
      </c>
      <c r="O30" s="38">
        <v>0.12854860786785133</v>
      </c>
      <c r="P30" s="38">
        <f t="shared" si="0"/>
        <v>0.21210520298195468</v>
      </c>
      <c r="Q30" s="39">
        <v>-0.45828683789232727</v>
      </c>
      <c r="R30" s="137" t="s">
        <v>132</v>
      </c>
      <c r="S30" s="11" t="s">
        <v>17</v>
      </c>
    </row>
    <row r="31" spans="1:19" ht="12">
      <c r="A31" s="119" t="s">
        <v>162</v>
      </c>
      <c r="B31" s="45">
        <v>161937</v>
      </c>
      <c r="C31" s="44">
        <v>6893.05</v>
      </c>
      <c r="D31" s="45">
        <v>122834</v>
      </c>
      <c r="E31" s="45">
        <v>145582</v>
      </c>
      <c r="F31" s="50">
        <v>162</v>
      </c>
      <c r="G31" s="50">
        <v>7</v>
      </c>
      <c r="H31" s="50">
        <v>123</v>
      </c>
      <c r="I31" s="50">
        <v>146</v>
      </c>
      <c r="J31" s="48">
        <v>0.228228405139561</v>
      </c>
      <c r="K31" s="48">
        <v>0.009710541997091593</v>
      </c>
      <c r="L31" s="51">
        <f t="shared" si="1"/>
        <v>0.016022394295201126</v>
      </c>
      <c r="M31" s="50">
        <v>40</v>
      </c>
      <c r="N31" s="48">
        <v>0.055039070976591886</v>
      </c>
      <c r="O31" s="38">
        <v>0.01065999785907873</v>
      </c>
      <c r="P31" s="38">
        <f t="shared" si="0"/>
        <v>0.0175889964674799</v>
      </c>
      <c r="Q31" s="39">
        <v>0.1731893341629691</v>
      </c>
      <c r="R31" s="137" t="s">
        <v>132</v>
      </c>
      <c r="S31" s="11" t="s">
        <v>17</v>
      </c>
    </row>
    <row r="32" spans="1:19" ht="12">
      <c r="A32" s="119"/>
      <c r="B32" s="45"/>
      <c r="C32" s="44"/>
      <c r="D32" s="45"/>
      <c r="E32" s="45"/>
      <c r="F32" s="50"/>
      <c r="G32" s="50"/>
      <c r="H32" s="50"/>
      <c r="I32" s="50"/>
      <c r="J32" s="48"/>
      <c r="K32" s="48"/>
      <c r="L32" s="51"/>
      <c r="M32" s="50"/>
      <c r="N32" s="48"/>
      <c r="O32" s="38"/>
      <c r="P32" s="38"/>
      <c r="Q32" s="39"/>
      <c r="R32" s="137"/>
      <c r="S32" s="11"/>
    </row>
    <row r="33" spans="1:19" ht="12">
      <c r="A33" s="119" t="s">
        <v>148</v>
      </c>
      <c r="B33" s="34">
        <v>61468467</v>
      </c>
      <c r="C33" s="33">
        <v>94255.97</v>
      </c>
      <c r="D33" s="34"/>
      <c r="E33" s="34"/>
      <c r="F33" s="37">
        <v>61468</v>
      </c>
      <c r="G33" s="37">
        <v>61468</v>
      </c>
      <c r="H33" s="37">
        <v>61468</v>
      </c>
      <c r="I33" s="37">
        <v>61468</v>
      </c>
      <c r="J33" s="2">
        <v>100</v>
      </c>
      <c r="K33" s="48"/>
      <c r="L33" s="48" t="s">
        <v>146</v>
      </c>
      <c r="M33" s="49">
        <v>64404</v>
      </c>
      <c r="N33" s="2">
        <v>100</v>
      </c>
      <c r="O33" s="51"/>
      <c r="P33" s="48" t="s">
        <v>146</v>
      </c>
      <c r="Q33" s="39" t="s">
        <v>146</v>
      </c>
      <c r="R33" s="139"/>
      <c r="S33" s="62"/>
    </row>
    <row r="34" spans="1:19" ht="12">
      <c r="A34" s="119" t="s">
        <v>154</v>
      </c>
      <c r="B34" s="45">
        <v>46635134</v>
      </c>
      <c r="C34" s="44">
        <v>102321.40663251752</v>
      </c>
      <c r="D34" s="45">
        <v>46532812.59336748</v>
      </c>
      <c r="E34" s="45">
        <v>46737455.40663252</v>
      </c>
      <c r="F34" s="49">
        <v>46635</v>
      </c>
      <c r="G34" s="49">
        <v>102</v>
      </c>
      <c r="H34" s="49">
        <v>46533</v>
      </c>
      <c r="I34" s="49">
        <v>46737</v>
      </c>
      <c r="J34" s="48">
        <v>75.8683863061039</v>
      </c>
      <c r="K34" s="48">
        <v>0.16646162109837148</v>
      </c>
      <c r="L34" s="51">
        <f aca="true" t="shared" si="2" ref="L34:L42">1.65*K34</f>
        <v>0.2746616748123129</v>
      </c>
      <c r="M34" s="49">
        <v>49161</v>
      </c>
      <c r="N34" s="48">
        <v>76.33121073976696</v>
      </c>
      <c r="O34" s="38">
        <v>0.05354347671675993</v>
      </c>
      <c r="P34" s="38">
        <f t="shared" si="0"/>
        <v>0.08834673658265388</v>
      </c>
      <c r="Q34" s="39">
        <v>-0.4628244336630587</v>
      </c>
      <c r="R34" s="137" t="s">
        <v>132</v>
      </c>
      <c r="S34" s="11" t="s">
        <v>17</v>
      </c>
    </row>
    <row r="35" spans="1:19" ht="12">
      <c r="A35" s="30" t="s">
        <v>157</v>
      </c>
      <c r="B35" s="45">
        <v>40247359</v>
      </c>
      <c r="C35" s="99">
        <v>90735.89</v>
      </c>
      <c r="D35" s="45">
        <v>39814933</v>
      </c>
      <c r="E35" s="45">
        <v>40114361</v>
      </c>
      <c r="F35" s="49">
        <v>40247</v>
      </c>
      <c r="G35" s="49">
        <v>91</v>
      </c>
      <c r="H35" s="49">
        <v>39815</v>
      </c>
      <c r="I35" s="49">
        <v>40114</v>
      </c>
      <c r="J35" s="38">
        <v>65.47643200537277</v>
      </c>
      <c r="K35" s="38">
        <v>0.10820946775013365</v>
      </c>
      <c r="L35" s="102">
        <f t="shared" si="2"/>
        <v>0.17854562178772052</v>
      </c>
      <c r="M35" s="49"/>
      <c r="N35" s="38">
        <v>67.74879677068778</v>
      </c>
      <c r="O35" s="38">
        <v>0.15522936046546207</v>
      </c>
      <c r="P35" s="38">
        <f t="shared" si="0"/>
        <v>0.2561284447680124</v>
      </c>
      <c r="Q35" s="39">
        <v>-2.272364765315004</v>
      </c>
      <c r="R35" s="137" t="s">
        <v>132</v>
      </c>
      <c r="S35" s="11"/>
    </row>
    <row r="36" spans="1:19" ht="12">
      <c r="A36" s="30" t="s">
        <v>156</v>
      </c>
      <c r="B36" s="45">
        <v>6387775</v>
      </c>
      <c r="C36" s="99">
        <v>47293.43</v>
      </c>
      <c r="D36" s="45">
        <v>6303187</v>
      </c>
      <c r="E36" s="45">
        <v>6459255</v>
      </c>
      <c r="F36" s="49">
        <v>6388</v>
      </c>
      <c r="G36" s="49">
        <v>47</v>
      </c>
      <c r="H36" s="49">
        <v>6303</v>
      </c>
      <c r="I36" s="49">
        <v>6459</v>
      </c>
      <c r="J36" s="38">
        <v>10.391954300731138</v>
      </c>
      <c r="K36" s="38">
        <v>0.075271078011718</v>
      </c>
      <c r="L36" s="102">
        <f t="shared" si="2"/>
        <v>0.12419727871933471</v>
      </c>
      <c r="M36" s="49"/>
      <c r="N36" s="38">
        <v>8.576308026703929</v>
      </c>
      <c r="O36" s="38">
        <v>0.09299446526228053</v>
      </c>
      <c r="P36" s="38">
        <f t="shared" si="0"/>
        <v>0.15344086768276285</v>
      </c>
      <c r="Q36" s="39">
        <v>1.815646274027209</v>
      </c>
      <c r="R36" s="137" t="s">
        <v>132</v>
      </c>
      <c r="S36" s="11"/>
    </row>
    <row r="37" spans="1:19" ht="12">
      <c r="A37" s="119" t="s">
        <v>155</v>
      </c>
      <c r="B37" s="45">
        <v>11146978</v>
      </c>
      <c r="C37" s="44">
        <v>66778.58857578902</v>
      </c>
      <c r="D37" s="45">
        <v>11080199.41142421</v>
      </c>
      <c r="E37" s="45">
        <v>11213756.58857579</v>
      </c>
      <c r="F37" s="49">
        <v>11147</v>
      </c>
      <c r="G37" s="49">
        <v>67</v>
      </c>
      <c r="H37" s="49">
        <v>11080</v>
      </c>
      <c r="I37" s="49">
        <v>11214</v>
      </c>
      <c r="J37" s="48">
        <v>18.134465595180696</v>
      </c>
      <c r="K37" s="48">
        <v>0.10863877339870705</v>
      </c>
      <c r="L37" s="51">
        <f t="shared" si="2"/>
        <v>0.1792539761078666</v>
      </c>
      <c r="M37" s="49">
        <v>11292</v>
      </c>
      <c r="N37" s="48">
        <v>17.533061649306624</v>
      </c>
      <c r="O37" s="38">
        <v>0.18441545629926395</v>
      </c>
      <c r="P37" s="38">
        <f t="shared" si="0"/>
        <v>0.30428550289378553</v>
      </c>
      <c r="Q37" s="39">
        <v>0.6014039458740719</v>
      </c>
      <c r="R37" s="137" t="s">
        <v>132</v>
      </c>
      <c r="S37" s="11" t="s">
        <v>17</v>
      </c>
    </row>
    <row r="38" spans="1:19" ht="12">
      <c r="A38" s="30" t="s">
        <v>163</v>
      </c>
      <c r="B38" s="45"/>
      <c r="C38" s="44"/>
      <c r="D38" s="45"/>
      <c r="E38" s="45"/>
      <c r="F38" s="49"/>
      <c r="G38" s="49"/>
      <c r="H38" s="49"/>
      <c r="I38" s="49"/>
      <c r="J38" s="38">
        <v>10.749225289773372</v>
      </c>
      <c r="K38" s="38">
        <v>0.07490684698917101</v>
      </c>
      <c r="L38" s="102">
        <f t="shared" si="2"/>
        <v>0.12359629753213215</v>
      </c>
      <c r="M38" s="49"/>
      <c r="N38" s="38">
        <v>10.201832013662475</v>
      </c>
      <c r="O38" s="38">
        <v>0.10051924288001618</v>
      </c>
      <c r="P38" s="38">
        <f t="shared" si="0"/>
        <v>0.1658567507520267</v>
      </c>
      <c r="Q38" s="39">
        <v>0.5473932761108973</v>
      </c>
      <c r="R38" s="137" t="s">
        <v>132</v>
      </c>
      <c r="S38" s="11"/>
    </row>
    <row r="39" spans="1:19" ht="12">
      <c r="A39" s="30" t="s">
        <v>164</v>
      </c>
      <c r="B39" s="45"/>
      <c r="C39" s="44"/>
      <c r="D39" s="45"/>
      <c r="E39" s="45"/>
      <c r="F39" s="49"/>
      <c r="G39" s="49"/>
      <c r="H39" s="49"/>
      <c r="I39" s="49"/>
      <c r="J39" s="38">
        <v>4.912525311555273</v>
      </c>
      <c r="K39" s="38">
        <v>0.06528260759357205</v>
      </c>
      <c r="L39" s="102">
        <f t="shared" si="2"/>
        <v>0.10771630252939386</v>
      </c>
      <c r="M39" s="49"/>
      <c r="N39" s="38">
        <v>5.053563111318119</v>
      </c>
      <c r="O39" s="38">
        <v>0.07275044613772302</v>
      </c>
      <c r="P39" s="38">
        <f t="shared" si="0"/>
        <v>0.12003823612724299</v>
      </c>
      <c r="Q39" s="39">
        <v>-0.14103779976284603</v>
      </c>
      <c r="R39" s="137"/>
      <c r="S39" s="11"/>
    </row>
    <row r="40" spans="1:19" ht="12">
      <c r="A40" s="30" t="s">
        <v>165</v>
      </c>
      <c r="B40" s="45"/>
      <c r="C40" s="44"/>
      <c r="D40" s="45"/>
      <c r="E40" s="45"/>
      <c r="F40" s="49"/>
      <c r="G40" s="49"/>
      <c r="H40" s="49"/>
      <c r="I40" s="49"/>
      <c r="J40" s="38">
        <v>2.472714993852051</v>
      </c>
      <c r="K40" s="38">
        <v>0.03794990856904016</v>
      </c>
      <c r="L40" s="102">
        <f t="shared" si="2"/>
        <v>0.06261734913891626</v>
      </c>
      <c r="M40" s="49"/>
      <c r="N40" s="38">
        <v>2.2760440925322154</v>
      </c>
      <c r="O40" s="38">
        <v>0.04953616752288482</v>
      </c>
      <c r="P40" s="38">
        <f t="shared" si="0"/>
        <v>0.08173467641275994</v>
      </c>
      <c r="Q40" s="39">
        <v>0.19667090131983578</v>
      </c>
      <c r="R40" s="137" t="s">
        <v>132</v>
      </c>
      <c r="S40" s="11"/>
    </row>
    <row r="41" spans="1:19" ht="12">
      <c r="A41" s="119" t="s">
        <v>161</v>
      </c>
      <c r="B41" s="45">
        <v>3465497</v>
      </c>
      <c r="C41" s="44">
        <v>30665.21</v>
      </c>
      <c r="D41" s="45">
        <v>3316268</v>
      </c>
      <c r="E41" s="45">
        <v>3417464</v>
      </c>
      <c r="F41" s="49">
        <v>3465</v>
      </c>
      <c r="G41" s="49">
        <v>31</v>
      </c>
      <c r="H41" s="49">
        <v>3316</v>
      </c>
      <c r="I41" s="49">
        <v>3417</v>
      </c>
      <c r="J41" s="48">
        <v>5.637845173526127</v>
      </c>
      <c r="K41" s="48">
        <v>0.04913294107821109</v>
      </c>
      <c r="L41" s="51">
        <f t="shared" si="2"/>
        <v>0.0810693527790483</v>
      </c>
      <c r="M41" s="49">
        <v>3866</v>
      </c>
      <c r="N41" s="48">
        <v>6.002175819885613</v>
      </c>
      <c r="O41" s="38">
        <v>0.11519715639297724</v>
      </c>
      <c r="P41" s="38">
        <f t="shared" si="0"/>
        <v>0.19007530804841244</v>
      </c>
      <c r="Q41" s="39">
        <v>-0.36433064635948575</v>
      </c>
      <c r="R41" s="137" t="s">
        <v>132</v>
      </c>
      <c r="S41" s="65" t="s">
        <v>17</v>
      </c>
    </row>
    <row r="42" spans="1:19" ht="12">
      <c r="A42" s="142" t="s">
        <v>162</v>
      </c>
      <c r="B42" s="105">
        <v>220858</v>
      </c>
      <c r="C42" s="147">
        <v>6467.55</v>
      </c>
      <c r="D42" s="105">
        <v>187545</v>
      </c>
      <c r="E42" s="105">
        <v>208887</v>
      </c>
      <c r="F42" s="68">
        <v>221</v>
      </c>
      <c r="G42" s="68">
        <v>6</v>
      </c>
      <c r="H42" s="68">
        <v>188</v>
      </c>
      <c r="I42" s="68">
        <v>209</v>
      </c>
      <c r="J42" s="69">
        <v>0.3593029251892682</v>
      </c>
      <c r="K42" s="69">
        <v>0.010507301348083434</v>
      </c>
      <c r="L42" s="70">
        <f t="shared" si="2"/>
        <v>0.017337047224337664</v>
      </c>
      <c r="M42" s="68">
        <v>86</v>
      </c>
      <c r="N42" s="69">
        <v>0.13355179104079937</v>
      </c>
      <c r="O42" s="72">
        <v>0.017711818874995393</v>
      </c>
      <c r="P42" s="72">
        <f t="shared" si="0"/>
        <v>0.029224501143742396</v>
      </c>
      <c r="Q42" s="144">
        <v>0.22575113414846884</v>
      </c>
      <c r="R42" s="145" t="s">
        <v>132</v>
      </c>
      <c r="S42" s="65" t="s">
        <v>17</v>
      </c>
    </row>
    <row r="43" spans="1:20" ht="12">
      <c r="A43" s="80" t="s">
        <v>149</v>
      </c>
      <c r="B43" s="41"/>
      <c r="C43" s="41"/>
      <c r="D43" s="45"/>
      <c r="E43" s="44"/>
      <c r="F43" s="45"/>
      <c r="G43" s="45"/>
      <c r="H43" s="45"/>
      <c r="I43" s="45"/>
      <c r="J43" s="45"/>
      <c r="K43" s="45"/>
      <c r="L43" s="161"/>
      <c r="M43" s="161"/>
      <c r="N43" s="162"/>
      <c r="O43" s="163"/>
      <c r="P43" s="162"/>
      <c r="Q43" s="161"/>
      <c r="R43" s="164"/>
      <c r="S43" s="161"/>
      <c r="T43" s="165"/>
    </row>
    <row r="44" spans="1:22" ht="12">
      <c r="A44" s="2" t="s">
        <v>167</v>
      </c>
      <c r="K44" s="2"/>
      <c r="L44" s="2"/>
      <c r="M44" s="3"/>
      <c r="N44" s="3"/>
      <c r="O44" s="60"/>
      <c r="S44" s="75"/>
      <c r="T44" s="76"/>
      <c r="U44" s="3"/>
      <c r="V44" s="3"/>
    </row>
    <row r="45" spans="1:22" ht="12">
      <c r="A45" s="166" t="s">
        <v>203</v>
      </c>
      <c r="K45" s="2"/>
      <c r="L45" s="2"/>
      <c r="M45" s="3"/>
      <c r="N45" s="3"/>
      <c r="O45" s="60"/>
      <c r="S45" s="75"/>
      <c r="T45" s="76"/>
      <c r="U45" s="3"/>
      <c r="V45" s="3"/>
    </row>
    <row r="46" spans="1:22" ht="12.75" customHeight="1">
      <c r="A46" s="2" t="s">
        <v>168</v>
      </c>
      <c r="K46" s="2"/>
      <c r="L46" s="2"/>
      <c r="M46" s="3"/>
      <c r="N46" s="3"/>
      <c r="O46" s="2"/>
      <c r="P46" s="2"/>
      <c r="S46" s="3"/>
      <c r="T46" s="4"/>
      <c r="U46" s="118"/>
      <c r="V46" s="118"/>
    </row>
    <row r="47" spans="1:22" ht="24.75" customHeight="1">
      <c r="A47" s="188" t="s">
        <v>166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27"/>
      <c r="T47" s="127"/>
      <c r="U47" s="75"/>
      <c r="V47" s="75"/>
    </row>
    <row r="48" spans="1:22" ht="12">
      <c r="A48" s="170" t="s">
        <v>205</v>
      </c>
      <c r="K48" s="2"/>
      <c r="L48" s="2"/>
      <c r="M48" s="3"/>
      <c r="N48" s="3"/>
      <c r="O48" s="2"/>
      <c r="P48" s="2"/>
      <c r="S48" s="3"/>
      <c r="T48" s="4"/>
      <c r="U48" s="3"/>
      <c r="V48" s="3"/>
    </row>
  </sheetData>
  <mergeCells count="5">
    <mergeCell ref="A47:R47"/>
    <mergeCell ref="A4:A5"/>
    <mergeCell ref="Q4:R5"/>
    <mergeCell ref="F4:L4"/>
    <mergeCell ref="M4:P4"/>
  </mergeCells>
  <conditionalFormatting sqref="S12:S21 S34:S40">
    <cfRule type="cellIs" priority="1" dxfId="0" operator="equal" stopIfTrue="1">
      <formula>"NS"</formula>
    </cfRule>
  </conditionalFormatting>
  <printOptions/>
  <pageMargins left="0.75" right="0.2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tegle001</cp:lastModifiedBy>
  <cp:lastPrinted>2006-06-07T15:07:37Z</cp:lastPrinted>
  <dcterms:created xsi:type="dcterms:W3CDTF">2004-07-27T12:59:14Z</dcterms:created>
  <dcterms:modified xsi:type="dcterms:W3CDTF">2007-01-30T21:16:51Z</dcterms:modified>
  <cp:category/>
  <cp:version/>
  <cp:contentType/>
  <cp:contentStatus/>
</cp:coreProperties>
</file>